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11712" windowHeight="6276" activeTab="0"/>
  </bookViews>
  <sheets>
    <sheet name="6收支餘絀決算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<sst xmlns="http://schemas.openxmlformats.org/spreadsheetml/2006/main" count="37" uniqueCount="31">
  <si>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 xml:space="preserve">   收支餘絀決算表   </t>
  </si>
  <si>
    <t>單位:新臺幣元</t>
  </si>
  <si>
    <t xml:space="preserve">科    目 </t>
  </si>
  <si>
    <t>本年度預算數</t>
  </si>
  <si>
    <t>本年度決算數</t>
  </si>
  <si>
    <t>比較增減</t>
  </si>
  <si>
    <t>上年度決算數</t>
  </si>
  <si>
    <t>金額</t>
  </si>
  <si>
    <t>%</t>
  </si>
  <si>
    <t xml:space="preserve">業務收入                            </t>
  </si>
  <si>
    <t xml:space="preserve">  租金及權利金收入                  </t>
  </si>
  <si>
    <t xml:space="preserve">    住宅租金收入                    </t>
  </si>
  <si>
    <t xml:space="preserve">    其他建築物租金收入              </t>
  </si>
  <si>
    <t xml:space="preserve">    其他租金收入                    </t>
  </si>
  <si>
    <t xml:space="preserve">業務成本與費用                      </t>
  </si>
  <si>
    <t xml:space="preserve">  出租資產成本                      </t>
  </si>
  <si>
    <t xml:space="preserve">    出租住宅成本                    </t>
  </si>
  <si>
    <t xml:space="preserve">事業賸餘(短絀-)                     </t>
  </si>
  <si>
    <t xml:space="preserve">業務外收入                          </t>
  </si>
  <si>
    <t xml:space="preserve">  財務收入                          </t>
  </si>
  <si>
    <t xml:space="preserve">    利息收入                        </t>
  </si>
  <si>
    <t xml:space="preserve">  其他業務外收入                    </t>
  </si>
  <si>
    <t xml:space="preserve">    雜項收入                        </t>
  </si>
  <si>
    <t xml:space="preserve">業務外費用                          </t>
  </si>
  <si>
    <t xml:space="preserve">  財務費用                          </t>
  </si>
  <si>
    <t xml:space="preserve">    利息費用                        </t>
  </si>
  <si>
    <t xml:space="preserve">事業外賸餘(損失-)                   </t>
  </si>
  <si>
    <t xml:space="preserve">本期賸餘(短絀-)                     </t>
  </si>
  <si>
    <t>嘉義縣阿里山鄉公所</t>
  </si>
  <si>
    <t>公共造產基金</t>
  </si>
  <si>
    <t>中 華 民 國 105 年 度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</si>
</sst>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#,##0.00_ "/>
    <numFmt numFmtId="185" formatCode="_-* #,##0.000_-;\-* #,##0.000_-;_-* &quot;-&quot;??_-;_-@_-"/>
    <numFmt numFmtId="186" formatCode="_-* #,##0.0000_-;\-* #,##0.0000_-;_-* &quot;-&quot;??_-;_-@_-"/>
    <numFmt numFmtId="187" formatCode="_-* #,##0.00000_-;\-* #,##0.00000_-;_-* &quot;-&quot;??_-;_-@_-"/>
    <numFmt numFmtId="188" formatCode="_-* #,##0.000000_-;\-* #,##0.000000_-;_-* &quot;-&quot;??_-;_-@_-"/>
    <numFmt numFmtId="189" formatCode="_-* #,##0.0000000_-;\-* #,##0.0000000_-;_-* &quot;-&quot;??_-;_-@_-"/>
    <numFmt numFmtId="190" formatCode="_-* #,##0.00000000_-;\-* #,##0.00000000_-;_-* &quot;-&quot;??_-;_-@_-"/>
    <numFmt numFmtId="191" formatCode="_-* #,##0.000000000_-;\-* #,##0.000000000_-;_-* &quot;-&quot;??_-;_-@_-"/>
    <numFmt numFmtId="192" formatCode="_-* #,##0.0000000000_-;\-* #,##0.0000000000_-;_-* &quot;-&quot;??_-;_-@_-"/>
    <numFmt numFmtId="193" formatCode="_-* #,##0.00000000000_-;\-* #,##0.00000000000_-;_-* &quot;-&quot;??_-;_-@_-"/>
    <numFmt numFmtId="194" formatCode="0.0_ "/>
    <numFmt numFmtId="195" formatCode="0_ "/>
    <numFmt numFmtId="196" formatCode="#,##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0.0%"/>
    <numFmt numFmtId="201" formatCode="#,##0_ "/>
    <numFmt numFmtId="202" formatCode="0.00_);[Red]\(0.00\)"/>
    <numFmt numFmtId="203" formatCode="#,##0.00_);[Red]\(#,##0.00\)"/>
    <numFmt numFmtId="204" formatCode="#,##0.0_);[Red]\(#,##0.0\)"/>
    <numFmt numFmtId="205" formatCode="#,##0_);[Red]\(#,##0\)"/>
    <numFmt numFmtId="206" formatCode="m&quot;月&quot;d&quot;日&quot;"/>
  </numFmts>
  <fonts count="44">
    <font>
      <sz val="12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12"/>
      <name val="Arial"/>
      <family val="2"/>
    </font>
    <font>
      <sz val="9"/>
      <name val="標楷體"/>
      <family val="4"/>
    </font>
    <font>
      <u val="single"/>
      <sz val="16"/>
      <name val="標楷體"/>
      <family val="4"/>
    </font>
    <font>
      <sz val="10"/>
      <name val="標楷體"/>
      <family val="4"/>
    </font>
    <font>
      <sz val="9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33">
      <alignment vertical="center"/>
      <protection/>
    </xf>
    <xf numFmtId="0" fontId="1" fillId="0" borderId="10" xfId="33" applyFont="1" applyBorder="1" applyAlignment="1">
      <alignment horizontal="center" vertical="center"/>
      <protection/>
    </xf>
    <xf numFmtId="0" fontId="1" fillId="0" borderId="11" xfId="33" applyFont="1" applyBorder="1" applyAlignment="1">
      <alignment horizontal="center" vertical="center"/>
      <protection/>
    </xf>
    <xf numFmtId="0" fontId="8" fillId="0" borderId="12" xfId="33" applyFont="1" applyBorder="1" applyAlignment="1">
      <alignment horizontal="left" vertical="center"/>
      <protection/>
    </xf>
    <xf numFmtId="3" fontId="9" fillId="0" borderId="13" xfId="33" applyNumberFormat="1" applyFont="1" applyBorder="1">
      <alignment vertical="center"/>
      <protection/>
    </xf>
    <xf numFmtId="4" fontId="9" fillId="0" borderId="13" xfId="33" applyNumberFormat="1" applyFont="1" applyBorder="1">
      <alignment vertical="center"/>
      <protection/>
    </xf>
    <xf numFmtId="4" fontId="9" fillId="0" borderId="14" xfId="33" applyNumberFormat="1" applyFont="1" applyBorder="1">
      <alignment vertical="center"/>
      <protection/>
    </xf>
    <xf numFmtId="0" fontId="8" fillId="0" borderId="15" xfId="33" applyFont="1" applyBorder="1" applyAlignment="1">
      <alignment horizontal="left" vertical="center"/>
      <protection/>
    </xf>
    <xf numFmtId="3" fontId="9" fillId="0" borderId="16" xfId="33" applyNumberFormat="1" applyFont="1" applyBorder="1">
      <alignment vertical="center"/>
      <protection/>
    </xf>
    <xf numFmtId="4" fontId="9" fillId="0" borderId="16" xfId="33" applyNumberFormat="1" applyFont="1" applyBorder="1">
      <alignment vertical="center"/>
      <protection/>
    </xf>
    <xf numFmtId="4" fontId="9" fillId="0" borderId="17" xfId="33" applyNumberFormat="1" applyFont="1" applyBorder="1">
      <alignment vertical="center"/>
      <protection/>
    </xf>
    <xf numFmtId="0" fontId="5" fillId="0" borderId="18" xfId="33" applyFont="1" applyBorder="1" applyAlignment="1">
      <alignment horizontal="center" vertical="top"/>
      <protection/>
    </xf>
    <xf numFmtId="0" fontId="5" fillId="0" borderId="18" xfId="33" applyFont="1" applyBorder="1" applyAlignment="1">
      <alignment horizontal="center" vertical="top" wrapText="1"/>
      <protection/>
    </xf>
    <xf numFmtId="3" fontId="1" fillId="0" borderId="0" xfId="33" applyNumberFormat="1">
      <alignment vertical="center"/>
      <protection/>
    </xf>
    <xf numFmtId="0" fontId="1" fillId="0" borderId="19" xfId="33" applyFont="1" applyBorder="1" applyAlignment="1">
      <alignment horizontal="center" vertical="center"/>
      <protection/>
    </xf>
    <xf numFmtId="0" fontId="1" fillId="0" borderId="20" xfId="33" applyFont="1" applyBorder="1" applyAlignment="1">
      <alignment horizontal="center" vertical="center"/>
      <protection/>
    </xf>
    <xf numFmtId="0" fontId="1" fillId="0" borderId="21" xfId="33" applyFont="1" applyBorder="1" applyAlignment="1">
      <alignment horizontal="center" vertical="center"/>
      <protection/>
    </xf>
    <xf numFmtId="0" fontId="6" fillId="0" borderId="18" xfId="33" applyFont="1" applyBorder="1" applyAlignment="1">
      <alignment horizontal="left" vertical="top" wrapText="1"/>
      <protection/>
    </xf>
    <xf numFmtId="0" fontId="0" fillId="0" borderId="18" xfId="0" applyFont="1" applyBorder="1" applyAlignment="1">
      <alignment horizontal="left" vertical="top" wrapText="1"/>
    </xf>
    <xf numFmtId="0" fontId="7" fillId="0" borderId="0" xfId="33" applyFont="1" applyAlignment="1">
      <alignment horizontal="center" vertical="center"/>
      <protection/>
    </xf>
    <xf numFmtId="0" fontId="4" fillId="0" borderId="0" xfId="33" applyFont="1" applyAlignment="1">
      <alignment horizontal="center" vertical="center"/>
      <protection/>
    </xf>
    <xf numFmtId="0" fontId="1" fillId="0" borderId="0" xfId="33" applyFont="1" applyAlignment="1">
      <alignment horizontal="center" vertical="center"/>
      <protection/>
    </xf>
    <xf numFmtId="0" fontId="1" fillId="0" borderId="0" xfId="33" applyAlignment="1">
      <alignment horizontal="left" vertical="center"/>
      <protection/>
    </xf>
    <xf numFmtId="0" fontId="1" fillId="0" borderId="0" xfId="33" applyAlignment="1">
      <alignment horizontal="right" vertical="center"/>
      <protection/>
    </xf>
    <xf numFmtId="0" fontId="1" fillId="0" borderId="22" xfId="33" applyFont="1" applyBorder="1" applyAlignment="1">
      <alignment horizontal="center" vertical="center"/>
      <protection/>
    </xf>
    <xf numFmtId="0" fontId="1" fillId="0" borderId="23" xfId="33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6.收支餘絀決算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22">
      <selection activeCell="K9" sqref="K9"/>
    </sheetView>
  </sheetViews>
  <sheetFormatPr defaultColWidth="9.00390625" defaultRowHeight="16.5"/>
  <cols>
    <col min="1" max="1" width="21.625" style="1" customWidth="1"/>
    <col min="2" max="2" width="9.625" style="1" customWidth="1"/>
    <col min="3" max="3" width="6.625" style="1" customWidth="1"/>
    <col min="4" max="4" width="9.625" style="1" customWidth="1"/>
    <col min="5" max="5" width="6.625" style="1" customWidth="1"/>
    <col min="6" max="6" width="9.625" style="1" customWidth="1"/>
    <col min="7" max="7" width="7.75390625" style="1" customWidth="1"/>
    <col min="8" max="8" width="9.625" style="1" customWidth="1"/>
    <col min="9" max="9" width="6.625" style="1" customWidth="1"/>
    <col min="10" max="11" width="9.00390625" style="1" customWidth="1"/>
    <col min="12" max="12" width="12.875" style="1" customWidth="1"/>
    <col min="13" max="15" width="12.875" style="1" bestFit="1" customWidth="1"/>
    <col min="16" max="16384" width="9.00390625" style="1" customWidth="1"/>
  </cols>
  <sheetData>
    <row r="1" spans="1:9" ht="21.75">
      <c r="A1" s="20" t="s">
        <v>28</v>
      </c>
      <c r="B1" s="20"/>
      <c r="C1" s="20"/>
      <c r="D1" s="20"/>
      <c r="E1" s="20"/>
      <c r="F1" s="20"/>
      <c r="G1" s="20"/>
      <c r="H1" s="20"/>
      <c r="I1" s="20"/>
    </row>
    <row r="2" spans="1:9" ht="19.5">
      <c r="A2" s="21" t="s">
        <v>29</v>
      </c>
      <c r="B2" s="21"/>
      <c r="C2" s="21"/>
      <c r="D2" s="21"/>
      <c r="E2" s="21"/>
      <c r="F2" s="21"/>
      <c r="G2" s="21"/>
      <c r="H2" s="21"/>
      <c r="I2" s="21"/>
    </row>
    <row r="3" spans="1:9" ht="21.75">
      <c r="A3" s="20" t="s">
        <v>0</v>
      </c>
      <c r="B3" s="20"/>
      <c r="C3" s="20"/>
      <c r="D3" s="20"/>
      <c r="E3" s="20"/>
      <c r="F3" s="20"/>
      <c r="G3" s="20"/>
      <c r="H3" s="20"/>
      <c r="I3" s="20"/>
    </row>
    <row r="4" spans="1:9" ht="15.75">
      <c r="A4" s="22" t="s">
        <v>30</v>
      </c>
      <c r="B4" s="22"/>
      <c r="C4" s="22"/>
      <c r="D4" s="22"/>
      <c r="E4" s="22"/>
      <c r="F4" s="22"/>
      <c r="G4" s="22"/>
      <c r="H4" s="22"/>
      <c r="I4" s="22"/>
    </row>
    <row r="5" spans="1:9" ht="16.5" thickBot="1">
      <c r="A5" s="23"/>
      <c r="B5" s="23"/>
      <c r="C5" s="23"/>
      <c r="D5" s="23"/>
      <c r="E5" s="24" t="s">
        <v>1</v>
      </c>
      <c r="F5" s="24"/>
      <c r="G5" s="24"/>
      <c r="H5" s="24"/>
      <c r="I5" s="24"/>
    </row>
    <row r="6" spans="1:9" ht="21.75" customHeight="1">
      <c r="A6" s="25" t="s">
        <v>2</v>
      </c>
      <c r="B6" s="15" t="s">
        <v>3</v>
      </c>
      <c r="C6" s="16"/>
      <c r="D6" s="15" t="s">
        <v>4</v>
      </c>
      <c r="E6" s="16"/>
      <c r="F6" s="15" t="s">
        <v>5</v>
      </c>
      <c r="G6" s="16"/>
      <c r="H6" s="15" t="s">
        <v>6</v>
      </c>
      <c r="I6" s="17"/>
    </row>
    <row r="7" spans="1:9" ht="21.75" customHeight="1">
      <c r="A7" s="26"/>
      <c r="B7" s="2" t="s">
        <v>7</v>
      </c>
      <c r="C7" s="2" t="s">
        <v>8</v>
      </c>
      <c r="D7" s="2" t="s">
        <v>7</v>
      </c>
      <c r="E7" s="2" t="s">
        <v>8</v>
      </c>
      <c r="F7" s="2" t="s">
        <v>7</v>
      </c>
      <c r="G7" s="2" t="s">
        <v>8</v>
      </c>
      <c r="H7" s="2" t="s">
        <v>7</v>
      </c>
      <c r="I7" s="3" t="s">
        <v>8</v>
      </c>
    </row>
    <row r="8" spans="1:15" ht="21.75" customHeight="1">
      <c r="A8" s="4" t="s">
        <v>9</v>
      </c>
      <c r="B8" s="5">
        <f>B9</f>
        <v>35907000</v>
      </c>
      <c r="C8" s="6">
        <v>100</v>
      </c>
      <c r="D8" s="5">
        <f>D9</f>
        <v>36411050</v>
      </c>
      <c r="E8" s="6">
        <v>100</v>
      </c>
      <c r="F8" s="5">
        <f>D8-B8</f>
        <v>504050</v>
      </c>
      <c r="G8" s="6">
        <v>1.4</v>
      </c>
      <c r="H8" s="5">
        <f>H9</f>
        <v>23078695</v>
      </c>
      <c r="I8" s="7">
        <v>100</v>
      </c>
      <c r="L8" s="14"/>
      <c r="M8" s="14"/>
      <c r="N8" s="14"/>
      <c r="O8" s="14"/>
    </row>
    <row r="9" spans="1:9" ht="21.75" customHeight="1">
      <c r="A9" s="4" t="s">
        <v>10</v>
      </c>
      <c r="B9" s="5">
        <f>SUM(B10:B12)</f>
        <v>35907000</v>
      </c>
      <c r="C9" s="6">
        <v>100</v>
      </c>
      <c r="D9" s="5">
        <f>SUM(D10:D12)</f>
        <v>36411050</v>
      </c>
      <c r="E9" s="6">
        <v>100</v>
      </c>
      <c r="F9" s="5">
        <f aca="true" t="shared" si="0" ref="F9:F24">D9-B9</f>
        <v>504050</v>
      </c>
      <c r="G9" s="6">
        <v>1.4</v>
      </c>
      <c r="H9" s="5">
        <f>H10+H11+H12</f>
        <v>23078695</v>
      </c>
      <c r="I9" s="7">
        <v>100</v>
      </c>
    </row>
    <row r="10" spans="1:9" ht="21.75" customHeight="1">
      <c r="A10" s="4" t="s">
        <v>11</v>
      </c>
      <c r="B10" s="5">
        <v>35713000</v>
      </c>
      <c r="C10" s="6">
        <v>99.46</v>
      </c>
      <c r="D10" s="5">
        <v>36139450</v>
      </c>
      <c r="E10" s="6">
        <v>99.25</v>
      </c>
      <c r="F10" s="5">
        <f t="shared" si="0"/>
        <v>426450</v>
      </c>
      <c r="G10" s="6">
        <v>1.19</v>
      </c>
      <c r="H10" s="5">
        <v>22941547</v>
      </c>
      <c r="I10" s="7">
        <v>99.41</v>
      </c>
    </row>
    <row r="11" spans="1:9" ht="21.75" customHeight="1">
      <c r="A11" s="4" t="s">
        <v>12</v>
      </c>
      <c r="B11" s="5">
        <v>144000</v>
      </c>
      <c r="C11" s="6">
        <f>B11/36207000*100</f>
        <v>0.3977131493910017</v>
      </c>
      <c r="D11" s="5">
        <v>191811</v>
      </c>
      <c r="E11" s="6">
        <v>0.53</v>
      </c>
      <c r="F11" s="5">
        <f t="shared" si="0"/>
        <v>47811</v>
      </c>
      <c r="G11" s="6">
        <v>33.2</v>
      </c>
      <c r="H11" s="5">
        <v>137148</v>
      </c>
      <c r="I11" s="7">
        <v>0.59</v>
      </c>
    </row>
    <row r="12" spans="1:9" ht="21.75" customHeight="1">
      <c r="A12" s="4" t="s">
        <v>13</v>
      </c>
      <c r="B12" s="5">
        <v>50000</v>
      </c>
      <c r="C12" s="6">
        <f>B12/36207000*100</f>
        <v>0.13809484353854226</v>
      </c>
      <c r="D12" s="5">
        <v>79789</v>
      </c>
      <c r="E12" s="6">
        <v>0.22</v>
      </c>
      <c r="F12" s="5">
        <f t="shared" si="0"/>
        <v>29789</v>
      </c>
      <c r="G12" s="6">
        <v>59.58</v>
      </c>
      <c r="H12" s="5">
        <v>0</v>
      </c>
      <c r="I12" s="7">
        <v>0</v>
      </c>
    </row>
    <row r="13" spans="1:15" ht="21.75" customHeight="1">
      <c r="A13" s="4" t="s">
        <v>14</v>
      </c>
      <c r="B13" s="5">
        <f>B14</f>
        <v>30343000</v>
      </c>
      <c r="C13" s="6">
        <v>84.5</v>
      </c>
      <c r="D13" s="5">
        <f>D14</f>
        <v>20266031</v>
      </c>
      <c r="E13" s="6">
        <v>55.66</v>
      </c>
      <c r="F13" s="5">
        <f t="shared" si="0"/>
        <v>-10076969</v>
      </c>
      <c r="G13" s="6">
        <v>-33.21</v>
      </c>
      <c r="H13" s="5">
        <f>H14</f>
        <v>15496816</v>
      </c>
      <c r="I13" s="7">
        <v>67.15</v>
      </c>
      <c r="L13" s="14"/>
      <c r="M13" s="14"/>
      <c r="N13" s="14"/>
      <c r="O13" s="14"/>
    </row>
    <row r="14" spans="1:9" ht="21.75" customHeight="1">
      <c r="A14" s="4" t="s">
        <v>15</v>
      </c>
      <c r="B14" s="5">
        <f>B15</f>
        <v>30343000</v>
      </c>
      <c r="C14" s="6">
        <v>84.5</v>
      </c>
      <c r="D14" s="5">
        <f>D15</f>
        <v>20266031</v>
      </c>
      <c r="E14" s="6">
        <v>55.66</v>
      </c>
      <c r="F14" s="5">
        <f t="shared" si="0"/>
        <v>-10076969</v>
      </c>
      <c r="G14" s="6">
        <v>-33.21</v>
      </c>
      <c r="H14" s="5">
        <f>H15</f>
        <v>15496816</v>
      </c>
      <c r="I14" s="7">
        <v>67.15</v>
      </c>
    </row>
    <row r="15" spans="1:9" ht="21.75" customHeight="1">
      <c r="A15" s="4" t="s">
        <v>16</v>
      </c>
      <c r="B15" s="5">
        <v>30343000</v>
      </c>
      <c r="C15" s="6">
        <v>84.5</v>
      </c>
      <c r="D15" s="5">
        <v>20266031</v>
      </c>
      <c r="E15" s="6">
        <v>55.66</v>
      </c>
      <c r="F15" s="5">
        <f t="shared" si="0"/>
        <v>-10076969</v>
      </c>
      <c r="G15" s="6">
        <v>-33.21</v>
      </c>
      <c r="H15" s="5">
        <v>15496816</v>
      </c>
      <c r="I15" s="7">
        <v>67.15</v>
      </c>
    </row>
    <row r="16" spans="1:9" ht="21.75" customHeight="1">
      <c r="A16" s="4" t="s">
        <v>17</v>
      </c>
      <c r="B16" s="5">
        <f>B8-B13</f>
        <v>5564000</v>
      </c>
      <c r="C16" s="6">
        <v>15.5</v>
      </c>
      <c r="D16" s="5">
        <f>D8-D13</f>
        <v>16145019</v>
      </c>
      <c r="E16" s="6">
        <v>44.34</v>
      </c>
      <c r="F16" s="5">
        <f t="shared" si="0"/>
        <v>10581019</v>
      </c>
      <c r="G16" s="6">
        <v>190.17</v>
      </c>
      <c r="H16" s="5">
        <f>H8-H13</f>
        <v>7581879</v>
      </c>
      <c r="I16" s="7">
        <v>32.85</v>
      </c>
    </row>
    <row r="17" spans="1:9" ht="21.75" customHeight="1">
      <c r="A17" s="4" t="s">
        <v>18</v>
      </c>
      <c r="B17" s="5">
        <f>B18+B20</f>
        <v>300000</v>
      </c>
      <c r="C17" s="6">
        <v>0.84</v>
      </c>
      <c r="D17" s="5">
        <f>D18+D20</f>
        <v>206845</v>
      </c>
      <c r="E17" s="6">
        <v>0.57</v>
      </c>
      <c r="F17" s="5">
        <f t="shared" si="0"/>
        <v>-93155</v>
      </c>
      <c r="G17" s="6">
        <v>-31.05</v>
      </c>
      <c r="H17" s="5">
        <f>H18+H20</f>
        <v>381058</v>
      </c>
      <c r="I17" s="7">
        <v>1.65</v>
      </c>
    </row>
    <row r="18" spans="1:9" ht="21.75" customHeight="1">
      <c r="A18" s="4" t="s">
        <v>19</v>
      </c>
      <c r="B18" s="5">
        <f>B19</f>
        <v>270000</v>
      </c>
      <c r="C18" s="6">
        <v>0.75</v>
      </c>
      <c r="D18" s="5">
        <f>D19</f>
        <v>181332</v>
      </c>
      <c r="E18" s="6">
        <f>D18/36617895*100</f>
        <v>0.4952005023773212</v>
      </c>
      <c r="F18" s="5">
        <f t="shared" si="0"/>
        <v>-88668</v>
      </c>
      <c r="G18" s="6">
        <v>-32.84</v>
      </c>
      <c r="H18" s="5">
        <f>H19</f>
        <v>242516</v>
      </c>
      <c r="I18" s="7">
        <v>1.05</v>
      </c>
    </row>
    <row r="19" spans="1:9" ht="21.75" customHeight="1">
      <c r="A19" s="4" t="s">
        <v>20</v>
      </c>
      <c r="B19" s="5">
        <v>270000</v>
      </c>
      <c r="C19" s="6">
        <v>0.75</v>
      </c>
      <c r="D19" s="5">
        <v>181332</v>
      </c>
      <c r="E19" s="6">
        <f>D19/36617895*100</f>
        <v>0.4952005023773212</v>
      </c>
      <c r="F19" s="5">
        <f t="shared" si="0"/>
        <v>-88668</v>
      </c>
      <c r="G19" s="6">
        <v>-32.84</v>
      </c>
      <c r="H19" s="5">
        <v>242516</v>
      </c>
      <c r="I19" s="7">
        <v>1.05</v>
      </c>
    </row>
    <row r="20" spans="1:9" ht="21.75" customHeight="1">
      <c r="A20" s="4" t="s">
        <v>21</v>
      </c>
      <c r="B20" s="5">
        <f>B21</f>
        <v>30000</v>
      </c>
      <c r="C20" s="6">
        <v>0.08</v>
      </c>
      <c r="D20" s="5">
        <f>D21</f>
        <v>25513</v>
      </c>
      <c r="E20" s="6">
        <f>D20/36617895*100</f>
        <v>0.06967358445918313</v>
      </c>
      <c r="F20" s="5">
        <f t="shared" si="0"/>
        <v>-4487</v>
      </c>
      <c r="G20" s="6">
        <v>-14.96</v>
      </c>
      <c r="H20" s="5">
        <f>H21</f>
        <v>138542</v>
      </c>
      <c r="I20" s="7">
        <v>0.6</v>
      </c>
    </row>
    <row r="21" spans="1:9" ht="21.75" customHeight="1">
      <c r="A21" s="4" t="s">
        <v>22</v>
      </c>
      <c r="B21" s="5">
        <v>30000</v>
      </c>
      <c r="C21" s="6">
        <v>0.08</v>
      </c>
      <c r="D21" s="5">
        <v>25513</v>
      </c>
      <c r="E21" s="6">
        <f>D21/36617895*100</f>
        <v>0.06967358445918313</v>
      </c>
      <c r="F21" s="5">
        <f t="shared" si="0"/>
        <v>-4487</v>
      </c>
      <c r="G21" s="6">
        <v>-14.96</v>
      </c>
      <c r="H21" s="5">
        <v>138542</v>
      </c>
      <c r="I21" s="7">
        <v>0.6</v>
      </c>
    </row>
    <row r="22" spans="1:9" ht="21.75" customHeight="1">
      <c r="A22" s="4" t="s">
        <v>23</v>
      </c>
      <c r="B22" s="5">
        <f>B23</f>
        <v>320000</v>
      </c>
      <c r="C22" s="6">
        <v>0.89</v>
      </c>
      <c r="D22" s="5">
        <f>D23</f>
        <v>236195</v>
      </c>
      <c r="E22" s="6">
        <v>0.65</v>
      </c>
      <c r="F22" s="5">
        <f t="shared" si="0"/>
        <v>-83805</v>
      </c>
      <c r="G22" s="6">
        <v>-26.19</v>
      </c>
      <c r="H22" s="5">
        <f>H23</f>
        <v>228287</v>
      </c>
      <c r="I22" s="7">
        <v>0.99</v>
      </c>
    </row>
    <row r="23" spans="1:9" ht="21.75" customHeight="1">
      <c r="A23" s="4" t="s">
        <v>24</v>
      </c>
      <c r="B23" s="5">
        <f>B24</f>
        <v>320000</v>
      </c>
      <c r="C23" s="6">
        <v>0.89</v>
      </c>
      <c r="D23" s="5">
        <f>D24</f>
        <v>236195</v>
      </c>
      <c r="E23" s="6">
        <v>0.65</v>
      </c>
      <c r="F23" s="5">
        <f t="shared" si="0"/>
        <v>-83805</v>
      </c>
      <c r="G23" s="6">
        <v>-26.19</v>
      </c>
      <c r="H23" s="5">
        <f>H24</f>
        <v>228287</v>
      </c>
      <c r="I23" s="7">
        <v>0.99</v>
      </c>
    </row>
    <row r="24" spans="1:9" ht="21.75" customHeight="1">
      <c r="A24" s="4" t="s">
        <v>25</v>
      </c>
      <c r="B24" s="5">
        <v>320000</v>
      </c>
      <c r="C24" s="6">
        <v>0.89</v>
      </c>
      <c r="D24" s="5">
        <v>236195</v>
      </c>
      <c r="E24" s="6">
        <v>0.65</v>
      </c>
      <c r="F24" s="5">
        <f t="shared" si="0"/>
        <v>-83805</v>
      </c>
      <c r="G24" s="6">
        <v>-26.19</v>
      </c>
      <c r="H24" s="5">
        <v>228287</v>
      </c>
      <c r="I24" s="7">
        <v>0.99</v>
      </c>
    </row>
    <row r="25" spans="1:9" ht="21.75" customHeight="1">
      <c r="A25" s="4" t="s">
        <v>26</v>
      </c>
      <c r="B25" s="5">
        <f>B17-B22</f>
        <v>-20000</v>
      </c>
      <c r="C25" s="6">
        <v>-0.06</v>
      </c>
      <c r="D25" s="5">
        <f>D17-D22</f>
        <v>-29350</v>
      </c>
      <c r="E25" s="6">
        <v>-0.08</v>
      </c>
      <c r="F25" s="5">
        <f>D25-B25</f>
        <v>-9350</v>
      </c>
      <c r="G25" s="6">
        <v>46.75</v>
      </c>
      <c r="H25" s="5">
        <f>H17-H22</f>
        <v>152771</v>
      </c>
      <c r="I25" s="7">
        <v>0.66</v>
      </c>
    </row>
    <row r="26" spans="1:9" ht="21.75" customHeight="1">
      <c r="A26" s="4" t="s">
        <v>27</v>
      </c>
      <c r="B26" s="5">
        <f>B16+B25</f>
        <v>5544000</v>
      </c>
      <c r="C26" s="6">
        <v>15.44</v>
      </c>
      <c r="D26" s="5">
        <f>D16+D25</f>
        <v>16115669</v>
      </c>
      <c r="E26" s="6">
        <v>44.26</v>
      </c>
      <c r="F26" s="5">
        <f>D26-B26</f>
        <v>10571669</v>
      </c>
      <c r="G26" s="6">
        <v>190.69</v>
      </c>
      <c r="H26" s="5">
        <f>H16+H25</f>
        <v>7734650</v>
      </c>
      <c r="I26" s="7">
        <v>33.51</v>
      </c>
    </row>
    <row r="27" spans="1:9" ht="21.75" customHeight="1">
      <c r="A27" s="4"/>
      <c r="B27" s="5"/>
      <c r="C27" s="6"/>
      <c r="D27" s="5"/>
      <c r="E27" s="6"/>
      <c r="F27" s="5"/>
      <c r="G27" s="6"/>
      <c r="H27" s="5"/>
      <c r="I27" s="7"/>
    </row>
    <row r="28" spans="1:9" ht="21.75" customHeight="1">
      <c r="A28" s="4"/>
      <c r="B28" s="5"/>
      <c r="C28" s="6"/>
      <c r="D28" s="5"/>
      <c r="E28" s="6"/>
      <c r="F28" s="5"/>
      <c r="G28" s="6"/>
      <c r="H28" s="5"/>
      <c r="I28" s="7"/>
    </row>
    <row r="29" spans="1:9" ht="21.75" customHeight="1">
      <c r="A29" s="4"/>
      <c r="B29" s="5"/>
      <c r="C29" s="6"/>
      <c r="D29" s="5"/>
      <c r="E29" s="6"/>
      <c r="F29" s="5"/>
      <c r="G29" s="6"/>
      <c r="H29" s="5"/>
      <c r="I29" s="7"/>
    </row>
    <row r="30" spans="1:9" ht="21.75" customHeight="1">
      <c r="A30" s="4"/>
      <c r="B30" s="5"/>
      <c r="C30" s="6"/>
      <c r="D30" s="5"/>
      <c r="E30" s="6"/>
      <c r="F30" s="5"/>
      <c r="G30" s="6"/>
      <c r="H30" s="5"/>
      <c r="I30" s="7"/>
    </row>
    <row r="31" spans="1:9" ht="21.75" customHeight="1">
      <c r="A31" s="4"/>
      <c r="B31" s="5"/>
      <c r="C31" s="6"/>
      <c r="D31" s="5"/>
      <c r="E31" s="6"/>
      <c r="F31" s="5"/>
      <c r="G31" s="6"/>
      <c r="H31" s="5"/>
      <c r="I31" s="7"/>
    </row>
    <row r="32" spans="1:9" ht="21.75" customHeight="1">
      <c r="A32" s="4"/>
      <c r="B32" s="5"/>
      <c r="C32" s="6"/>
      <c r="D32" s="5"/>
      <c r="E32" s="6"/>
      <c r="F32" s="5"/>
      <c r="G32" s="6"/>
      <c r="H32" s="5"/>
      <c r="I32" s="7"/>
    </row>
    <row r="33" spans="1:9" ht="21.75" customHeight="1">
      <c r="A33" s="4"/>
      <c r="B33" s="5"/>
      <c r="C33" s="6"/>
      <c r="D33" s="5"/>
      <c r="E33" s="6"/>
      <c r="F33" s="5"/>
      <c r="G33" s="6"/>
      <c r="H33" s="5"/>
      <c r="I33" s="7"/>
    </row>
    <row r="34" spans="1:9" ht="21.75" customHeight="1" thickBot="1">
      <c r="A34" s="8"/>
      <c r="B34" s="9"/>
      <c r="C34" s="10"/>
      <c r="D34" s="9"/>
      <c r="E34" s="10"/>
      <c r="F34" s="9"/>
      <c r="G34" s="10"/>
      <c r="H34" s="9"/>
      <c r="I34" s="11"/>
    </row>
    <row r="35" spans="1:9" ht="40.5" customHeight="1">
      <c r="A35" s="18"/>
      <c r="B35" s="19"/>
      <c r="C35" s="12"/>
      <c r="D35" s="13">
        <v>6</v>
      </c>
      <c r="E35" s="12"/>
      <c r="F35" s="12"/>
      <c r="G35" s="12"/>
      <c r="H35" s="12"/>
      <c r="I35" s="12"/>
    </row>
  </sheetData>
  <sheetProtection/>
  <mergeCells count="12">
    <mergeCell ref="E5:I5"/>
    <mergeCell ref="A6:A7"/>
    <mergeCell ref="B6:C6"/>
    <mergeCell ref="D6:E6"/>
    <mergeCell ref="F6:G6"/>
    <mergeCell ref="H6:I6"/>
    <mergeCell ref="A35:B35"/>
    <mergeCell ref="A1:I1"/>
    <mergeCell ref="A2:I2"/>
    <mergeCell ref="A3:I3"/>
    <mergeCell ref="A4:I4"/>
    <mergeCell ref="A5:D5"/>
  </mergeCells>
  <printOptions horizontalCentered="1"/>
  <pageMargins left="0.3968253968253968" right="0.3968253968253968" top="0.5952380952380952" bottom="0.5952380952380952" header="0" footer="0"/>
  <pageSetup horizontalDpi="600" verticalDpi="600" orientation="portrait" paperSize="9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2017-05-03T07:17:01Z</cp:lastPrinted>
  <dcterms:created xsi:type="dcterms:W3CDTF">2004-03-16T03:33:05Z</dcterms:created>
  <dcterms:modified xsi:type="dcterms:W3CDTF">2017-05-18T01:00:54Z</dcterms:modified>
  <cp:category/>
  <cp:version/>
  <cp:contentType/>
  <cp:contentStatus/>
</cp:coreProperties>
</file>