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pro\Desktop\佳穎\★每月初報表\公債鐘\"/>
    </mc:Choice>
  </mc:AlternateContent>
  <xr:revisionPtr revIDLastSave="0" documentId="13_ncr:1_{9777F34D-A721-44D0-9680-88B99ADA21FC}" xr6:coauthVersionLast="36" xr6:coauthVersionMax="36" xr10:uidLastSave="{00000000-0000-0000-0000-000000000000}"/>
  <bookViews>
    <workbookView xWindow="480" yWindow="90" windowWidth="18225" windowHeight="7635" xr2:uid="{00000000-000D-0000-FFFF-FFFF00000000}"/>
  </bookViews>
  <sheets>
    <sheet name="公共債務鐘" sheetId="1" r:id="rId1"/>
  </sheets>
  <calcPr calcId="191029"/>
</workbook>
</file>

<file path=xl/calcChain.xml><?xml version="1.0" encoding="utf-8"?>
<calcChain xmlns="http://schemas.openxmlformats.org/spreadsheetml/2006/main">
  <c r="G82" i="1" l="1"/>
  <c r="F82" i="1"/>
  <c r="G81" i="1"/>
  <c r="F81" i="1"/>
  <c r="G80" i="1"/>
  <c r="F80" i="1"/>
  <c r="G79" i="1"/>
  <c r="F79" i="1"/>
  <c r="D85" i="1"/>
  <c r="D84" i="1"/>
  <c r="D83" i="1"/>
  <c r="D82" i="1"/>
  <c r="D81" i="1"/>
  <c r="D80" i="1"/>
  <c r="D79" i="1"/>
  <c r="G78" i="1" l="1"/>
  <c r="F78" i="1"/>
  <c r="D78" i="1"/>
  <c r="D77" i="1"/>
  <c r="D76" i="1"/>
  <c r="D75" i="1"/>
  <c r="D74" i="1"/>
  <c r="D73" i="1"/>
  <c r="D72" i="1"/>
  <c r="D66" i="1"/>
  <c r="D5" i="1"/>
  <c r="D71" i="1"/>
  <c r="D70" i="1"/>
  <c r="D69" i="1" l="1"/>
  <c r="D68" i="1"/>
  <c r="D67" i="1" l="1"/>
  <c r="F59" i="1" l="1"/>
  <c r="F57" i="1"/>
  <c r="F55" i="1"/>
  <c r="F48" i="1"/>
  <c r="F49" i="1"/>
  <c r="F47" i="1"/>
  <c r="F38" i="1"/>
  <c r="F39" i="1"/>
  <c r="F41" i="1"/>
  <c r="F42" i="1"/>
  <c r="F43" i="1"/>
  <c r="F35" i="1"/>
  <c r="D35" i="1"/>
  <c r="F34" i="1"/>
  <c r="D34" i="1"/>
  <c r="F32" i="1"/>
  <c r="D32" i="1"/>
  <c r="F33" i="1"/>
  <c r="D33" i="1"/>
  <c r="D31" i="1"/>
  <c r="D30" i="1"/>
  <c r="F29" i="1"/>
  <c r="D29" i="1"/>
  <c r="F28" i="1"/>
  <c r="D28" i="1"/>
  <c r="F27" i="1"/>
  <c r="D27" i="1"/>
  <c r="F26" i="1"/>
  <c r="D26" i="1"/>
  <c r="D25" i="1"/>
  <c r="D24" i="1"/>
  <c r="F21" i="1"/>
  <c r="F22" i="1"/>
  <c r="F23" i="1"/>
  <c r="D21" i="1"/>
  <c r="D22" i="1"/>
  <c r="D23" i="1"/>
  <c r="F20" i="1"/>
  <c r="D20" i="1"/>
  <c r="D19" i="1"/>
  <c r="D18" i="1"/>
  <c r="E7" i="1"/>
  <c r="F60" i="1" s="1"/>
  <c r="H1" i="1"/>
  <c r="F40" i="1" l="1"/>
  <c r="F56" i="1"/>
  <c r="F58" i="1"/>
  <c r="F36" i="1"/>
  <c r="F54" i="1"/>
  <c r="F18" i="1"/>
  <c r="G18" i="1" s="1"/>
  <c r="F72" i="1"/>
  <c r="G72" i="1" s="1"/>
  <c r="F77" i="1"/>
  <c r="G77" i="1" s="1"/>
  <c r="F76" i="1"/>
  <c r="G76" i="1" s="1"/>
  <c r="F75" i="1"/>
  <c r="G75" i="1" s="1"/>
  <c r="F70" i="1"/>
  <c r="G70" i="1" s="1"/>
  <c r="F74" i="1"/>
  <c r="G74" i="1" s="1"/>
  <c r="F71" i="1"/>
  <c r="G71" i="1" s="1"/>
  <c r="F73" i="1"/>
  <c r="G73" i="1" s="1"/>
  <c r="F15" i="1"/>
  <c r="F69" i="1"/>
  <c r="G69" i="1" s="1"/>
  <c r="F68" i="1"/>
  <c r="G68" i="1" s="1"/>
  <c r="F66" i="1"/>
  <c r="G66" i="1" s="1"/>
  <c r="F65" i="1"/>
  <c r="F67" i="1"/>
  <c r="G67" i="1" s="1"/>
  <c r="F24" i="1"/>
  <c r="G24" i="1" s="1"/>
  <c r="F30" i="1"/>
  <c r="G30" i="1" s="1"/>
  <c r="F37" i="1"/>
  <c r="F53" i="1"/>
  <c r="F61" i="1"/>
  <c r="F52" i="1"/>
  <c r="F62" i="1"/>
  <c r="F46" i="1"/>
  <c r="F25" i="1"/>
  <c r="F31" i="1"/>
  <c r="F45" i="1"/>
  <c r="F51" i="1"/>
  <c r="F63" i="1"/>
  <c r="F44" i="1"/>
  <c r="F50" i="1"/>
  <c r="F64" i="1"/>
  <c r="G22" i="1"/>
  <c r="G26" i="1"/>
  <c r="G27" i="1"/>
  <c r="G21" i="1"/>
  <c r="G25" i="1"/>
  <c r="G23" i="1"/>
  <c r="G29" i="1"/>
  <c r="G35" i="1"/>
  <c r="G32" i="1"/>
  <c r="G33" i="1"/>
  <c r="G28" i="1"/>
  <c r="G31" i="1"/>
  <c r="G20" i="1"/>
  <c r="G34" i="1"/>
  <c r="D36" i="1"/>
  <c r="F19" i="1"/>
  <c r="G19" i="1" s="1"/>
  <c r="F4" i="1"/>
  <c r="F5" i="1"/>
  <c r="F6" i="1"/>
  <c r="F7" i="1"/>
  <c r="F8" i="1"/>
  <c r="F9" i="1"/>
  <c r="F10" i="1"/>
  <c r="F11" i="1"/>
  <c r="F12" i="1"/>
  <c r="F13" i="1"/>
  <c r="F14" i="1"/>
  <c r="F16" i="1"/>
  <c r="F17" i="1"/>
  <c r="F3" i="1"/>
  <c r="D4" i="1"/>
  <c r="G4" i="1" s="1"/>
  <c r="D6" i="1"/>
  <c r="D7" i="1"/>
  <c r="D8" i="1"/>
  <c r="D9" i="1"/>
  <c r="D10" i="1"/>
  <c r="D11" i="1"/>
  <c r="D12" i="1"/>
  <c r="D13" i="1"/>
  <c r="D14" i="1"/>
  <c r="D15" i="1"/>
  <c r="G15" i="1" s="1"/>
  <c r="D16" i="1"/>
  <c r="D17" i="1"/>
  <c r="D3" i="1"/>
  <c r="G3" i="1" s="1"/>
  <c r="G6" i="1" l="1"/>
  <c r="G9" i="1"/>
  <c r="G12" i="1"/>
  <c r="G8" i="1"/>
  <c r="G36" i="1"/>
  <c r="D37" i="1"/>
  <c r="G13" i="1"/>
  <c r="G5" i="1"/>
  <c r="G11" i="1"/>
  <c r="G7" i="1"/>
  <c r="G16" i="1"/>
  <c r="G14" i="1"/>
  <c r="G10" i="1"/>
  <c r="G17" i="1"/>
  <c r="G37" i="1" l="1"/>
  <c r="D38" i="1"/>
  <c r="D39" i="1" l="1"/>
  <c r="G38" i="1"/>
  <c r="D40" i="1" l="1"/>
  <c r="G39" i="1"/>
  <c r="D41" i="1" l="1"/>
  <c r="G40" i="1"/>
  <c r="D42" i="1" l="1"/>
  <c r="G41" i="1"/>
  <c r="D43" i="1" l="1"/>
  <c r="G42" i="1"/>
  <c r="D44" i="1" l="1"/>
  <c r="G43" i="1"/>
  <c r="D45" i="1" l="1"/>
  <c r="G44" i="1"/>
  <c r="D46" i="1" l="1"/>
  <c r="G45" i="1"/>
  <c r="D47" i="1" l="1"/>
  <c r="G46" i="1"/>
  <c r="D48" i="1" l="1"/>
  <c r="G47" i="1"/>
  <c r="D49" i="1" l="1"/>
  <c r="G48" i="1"/>
  <c r="D50" i="1" l="1"/>
  <c r="G49" i="1"/>
  <c r="G50" i="1" l="1"/>
  <c r="D51" i="1"/>
  <c r="D52" i="1" l="1"/>
  <c r="G51" i="1"/>
  <c r="D53" i="1" l="1"/>
  <c r="G52" i="1"/>
  <c r="D54" i="1" l="1"/>
  <c r="G53" i="1"/>
  <c r="G54" i="1" l="1"/>
  <c r="D55" i="1"/>
  <c r="G55" i="1" l="1"/>
  <c r="D56" i="1"/>
  <c r="G56" i="1" l="1"/>
  <c r="D57" i="1"/>
  <c r="G57" i="1" l="1"/>
  <c r="D58" i="1"/>
  <c r="D59" i="1" l="1"/>
  <c r="G58" i="1"/>
  <c r="D60" i="1" l="1"/>
  <c r="G59" i="1"/>
  <c r="D61" i="1" l="1"/>
  <c r="G60" i="1"/>
  <c r="G61" i="1" l="1"/>
  <c r="D62" i="1"/>
  <c r="G62" i="1" l="1"/>
  <c r="D63" i="1"/>
  <c r="G63" i="1" l="1"/>
  <c r="D64" i="1"/>
  <c r="D65" i="1" l="1"/>
  <c r="G65" i="1" s="1"/>
  <c r="G64" i="1"/>
</calcChain>
</file>

<file path=xl/sharedStrings.xml><?xml version="1.0" encoding="utf-8"?>
<sst xmlns="http://schemas.openxmlformats.org/spreadsheetml/2006/main" count="102" uniqueCount="101">
  <si>
    <t xml:space="preserve">※公共債務鐘每月5日前請行政室於公所網站更新日期與債務資料                          </t>
    <phoneticPr fontId="1" type="noConversion"/>
  </si>
  <si>
    <t>103/1/7</t>
    <phoneticPr fontId="1" type="noConversion"/>
  </si>
  <si>
    <t>104/1/8</t>
    <phoneticPr fontId="1" type="noConversion"/>
  </si>
  <si>
    <t>A計劃:45000000元</t>
    <phoneticPr fontId="1" type="noConversion"/>
  </si>
  <si>
    <t>B計劃:45000000元</t>
    <phoneticPr fontId="1" type="noConversion"/>
  </si>
  <si>
    <t>A計畫</t>
    <phoneticPr fontId="1" type="noConversion"/>
  </si>
  <si>
    <t>B計畫</t>
    <phoneticPr fontId="1" type="noConversion"/>
  </si>
  <si>
    <t>104/4/29NO.89及90號</t>
    <phoneticPr fontId="1" type="noConversion"/>
  </si>
  <si>
    <t>償還之原借款金額</t>
    <phoneticPr fontId="1" type="noConversion"/>
  </si>
  <si>
    <t>日期</t>
    <phoneticPr fontId="1" type="noConversion"/>
  </si>
  <si>
    <t>計晝別</t>
    <phoneticPr fontId="1" type="noConversion"/>
  </si>
  <si>
    <t>貸款入庫金額</t>
    <phoneticPr fontId="1" type="noConversion"/>
  </si>
  <si>
    <t>貸款累計</t>
    <phoneticPr fontId="1" type="noConversion"/>
  </si>
  <si>
    <t>還款</t>
    <phoneticPr fontId="1" type="noConversion"/>
  </si>
  <si>
    <t>還款累計</t>
    <phoneticPr fontId="1" type="noConversion"/>
  </si>
  <si>
    <t>債務餘額</t>
    <phoneticPr fontId="1" type="noConversion"/>
  </si>
  <si>
    <t>償付利息</t>
    <phoneticPr fontId="1" type="noConversion"/>
  </si>
  <si>
    <t>傳票號</t>
    <phoneticPr fontId="1" type="noConversion"/>
  </si>
  <si>
    <t>105/1/4</t>
    <phoneticPr fontId="1" type="noConversion"/>
  </si>
  <si>
    <t>no.1-no.2</t>
    <phoneticPr fontId="1" type="noConversion"/>
  </si>
  <si>
    <t>105/4/22</t>
    <phoneticPr fontId="1" type="noConversion"/>
  </si>
  <si>
    <t>98-99</t>
    <phoneticPr fontId="12" type="noConversion"/>
  </si>
  <si>
    <t>106/01/04</t>
    <phoneticPr fontId="1" type="noConversion"/>
  </si>
  <si>
    <t>106/01/03NO.1及2號</t>
    <phoneticPr fontId="1" type="noConversion"/>
  </si>
  <si>
    <t>106/04/24</t>
    <phoneticPr fontId="1" type="noConversion"/>
  </si>
  <si>
    <t>106/04/24NO109-110</t>
    <phoneticPr fontId="1" type="noConversion"/>
  </si>
  <si>
    <t>107/01/03</t>
    <phoneticPr fontId="1" type="noConversion"/>
  </si>
  <si>
    <t>107/01/03NO.2-3</t>
    <phoneticPr fontId="1" type="noConversion"/>
  </si>
  <si>
    <t>107/04/23 NO-103-104號</t>
    <phoneticPr fontId="1" type="noConversion"/>
  </si>
  <si>
    <t>107/06/30</t>
    <phoneticPr fontId="1" type="noConversion"/>
  </si>
  <si>
    <t>107/07/31</t>
    <phoneticPr fontId="1" type="noConversion"/>
  </si>
  <si>
    <t>107/08/31</t>
    <phoneticPr fontId="1" type="noConversion"/>
  </si>
  <si>
    <t>107/09/30</t>
    <phoneticPr fontId="1" type="noConversion"/>
  </si>
  <si>
    <t>107/10/31</t>
    <phoneticPr fontId="1" type="noConversion"/>
  </si>
  <si>
    <t>107/11/30</t>
    <phoneticPr fontId="1" type="noConversion"/>
  </si>
  <si>
    <t>107/12/31</t>
    <phoneticPr fontId="1" type="noConversion"/>
  </si>
  <si>
    <t>108/01/31</t>
    <phoneticPr fontId="1" type="noConversion"/>
  </si>
  <si>
    <t>108/02/28</t>
    <phoneticPr fontId="1" type="noConversion"/>
  </si>
  <si>
    <t>108/04/24</t>
    <phoneticPr fontId="1" type="noConversion"/>
  </si>
  <si>
    <t>108/4/24NO-98-99號</t>
    <phoneticPr fontId="1" type="noConversion"/>
  </si>
  <si>
    <t>108/05/31</t>
    <phoneticPr fontId="1" type="noConversion"/>
  </si>
  <si>
    <t>108/06/30</t>
    <phoneticPr fontId="1" type="noConversion"/>
  </si>
  <si>
    <t>108/07/31</t>
    <phoneticPr fontId="1" type="noConversion"/>
  </si>
  <si>
    <t>108/08/31</t>
    <phoneticPr fontId="1" type="noConversion"/>
  </si>
  <si>
    <t>108/09/30</t>
    <phoneticPr fontId="1" type="noConversion"/>
  </si>
  <si>
    <t>108/10/31</t>
    <phoneticPr fontId="1" type="noConversion"/>
  </si>
  <si>
    <t>108/11/30</t>
    <phoneticPr fontId="1" type="noConversion"/>
  </si>
  <si>
    <t>108/12/31</t>
    <phoneticPr fontId="1" type="noConversion"/>
  </si>
  <si>
    <t>109/01/31</t>
    <phoneticPr fontId="1" type="noConversion"/>
  </si>
  <si>
    <t>109/02/28</t>
    <phoneticPr fontId="1" type="noConversion"/>
  </si>
  <si>
    <t>109/03/31</t>
    <phoneticPr fontId="1" type="noConversion"/>
  </si>
  <si>
    <t>109/04/30</t>
    <phoneticPr fontId="1" type="noConversion"/>
  </si>
  <si>
    <t>109/05/31</t>
    <phoneticPr fontId="1" type="noConversion"/>
  </si>
  <si>
    <t>109/06/30</t>
    <phoneticPr fontId="1" type="noConversion"/>
  </si>
  <si>
    <t>109/07/31</t>
    <phoneticPr fontId="1" type="noConversion"/>
  </si>
  <si>
    <t>109/08/31</t>
    <phoneticPr fontId="1" type="noConversion"/>
  </si>
  <si>
    <t>109/09/30</t>
    <phoneticPr fontId="1" type="noConversion"/>
  </si>
  <si>
    <t>109/10/31</t>
    <phoneticPr fontId="1" type="noConversion"/>
  </si>
  <si>
    <t>109/11/30</t>
    <phoneticPr fontId="1" type="noConversion"/>
  </si>
  <si>
    <t>109/12/31</t>
    <phoneticPr fontId="1" type="noConversion"/>
  </si>
  <si>
    <t>110/01/31</t>
    <phoneticPr fontId="1" type="noConversion"/>
  </si>
  <si>
    <t>110/02/29</t>
    <phoneticPr fontId="1" type="noConversion"/>
  </si>
  <si>
    <t>110/03/31</t>
    <phoneticPr fontId="1" type="noConversion"/>
  </si>
  <si>
    <t>110/04/30</t>
    <phoneticPr fontId="1" type="noConversion"/>
  </si>
  <si>
    <t>110/05/31</t>
    <phoneticPr fontId="1" type="noConversion"/>
  </si>
  <si>
    <t>110/06/30</t>
    <phoneticPr fontId="1" type="noConversion"/>
  </si>
  <si>
    <t>110/07/30</t>
    <phoneticPr fontId="1" type="noConversion"/>
  </si>
  <si>
    <t>110/08/31</t>
    <phoneticPr fontId="1" type="noConversion"/>
  </si>
  <si>
    <t>110/09/30</t>
    <phoneticPr fontId="1" type="noConversion"/>
  </si>
  <si>
    <t>110/10/31</t>
    <phoneticPr fontId="1" type="noConversion"/>
  </si>
  <si>
    <t>110/11/30</t>
    <phoneticPr fontId="1" type="noConversion"/>
  </si>
  <si>
    <t>110/12/31</t>
    <phoneticPr fontId="1" type="noConversion"/>
  </si>
  <si>
    <t>111/01/31</t>
    <phoneticPr fontId="1" type="noConversion"/>
  </si>
  <si>
    <t>111/02/28</t>
    <phoneticPr fontId="1" type="noConversion"/>
  </si>
  <si>
    <t>111/03/31</t>
    <phoneticPr fontId="1" type="noConversion"/>
  </si>
  <si>
    <t>111/04/30</t>
    <phoneticPr fontId="1" type="noConversion"/>
  </si>
  <si>
    <t>111/05/31</t>
    <phoneticPr fontId="1" type="noConversion"/>
  </si>
  <si>
    <t>111/06/30</t>
    <phoneticPr fontId="1" type="noConversion"/>
  </si>
  <si>
    <t>111/07/31</t>
    <phoneticPr fontId="1" type="noConversion"/>
  </si>
  <si>
    <t>111/08/31</t>
    <phoneticPr fontId="1" type="noConversion"/>
  </si>
  <si>
    <t>111/9/30</t>
    <phoneticPr fontId="1" type="noConversion"/>
  </si>
  <si>
    <t>111/10/31</t>
    <phoneticPr fontId="1" type="noConversion"/>
  </si>
  <si>
    <t>111/11/30</t>
    <phoneticPr fontId="1" type="noConversion"/>
  </si>
  <si>
    <t>111/12/31</t>
    <phoneticPr fontId="1" type="noConversion"/>
  </si>
  <si>
    <t>112/01/09</t>
    <phoneticPr fontId="1" type="noConversion"/>
  </si>
  <si>
    <t>112/01/09 NO.2-3號</t>
    <phoneticPr fontId="1" type="noConversion"/>
  </si>
  <si>
    <t>112/02/28</t>
    <phoneticPr fontId="1" type="noConversion"/>
  </si>
  <si>
    <t>112/03/31</t>
    <phoneticPr fontId="1" type="noConversion"/>
  </si>
  <si>
    <t>112/04/30</t>
    <phoneticPr fontId="1" type="noConversion"/>
  </si>
  <si>
    <t>112/05/31</t>
    <phoneticPr fontId="1" type="noConversion"/>
  </si>
  <si>
    <t>112/06/30</t>
    <phoneticPr fontId="1" type="noConversion"/>
  </si>
  <si>
    <t>112/07/31</t>
    <phoneticPr fontId="1" type="noConversion"/>
  </si>
  <si>
    <t>112/08/31</t>
    <phoneticPr fontId="1" type="noConversion"/>
  </si>
  <si>
    <t>112/09/30</t>
    <phoneticPr fontId="1" type="noConversion"/>
  </si>
  <si>
    <t>112/10/31</t>
    <phoneticPr fontId="1" type="noConversion"/>
  </si>
  <si>
    <t>112/11/30</t>
    <phoneticPr fontId="1" type="noConversion"/>
  </si>
  <si>
    <t>112/12/31</t>
    <phoneticPr fontId="1" type="noConversion"/>
  </si>
  <si>
    <t>113/01/31</t>
    <phoneticPr fontId="1" type="noConversion"/>
  </si>
  <si>
    <t>113/02/29</t>
    <phoneticPr fontId="1" type="noConversion"/>
  </si>
  <si>
    <t>113/03/31</t>
    <phoneticPr fontId="1" type="noConversion"/>
  </si>
  <si>
    <t>112/01/09 NO.2-3號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</si>
</sst>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m&quot;月&quot;d&quot;日&quot;"/>
  </numFmts>
  <fonts count="14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12"/>
      <color theme="1"/>
      <name val="新細明體"/>
      <family val="2"/>
      <charset val="136"/>
    </font>
    <font>
      <sz val="11"/>
      <name val="標楷體"/>
      <family val="4"/>
      <charset val="136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2"/>
      <color theme="1"/>
      <name val="新細明體"/>
      <family val="1"/>
      <charset val="136"/>
    </font>
    <font>
      <b/>
      <sz val="11"/>
      <color rgb="FFFF0000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>
      <alignment vertical="center"/>
    </xf>
    <xf numFmtId="57" fontId="5" fillId="0" borderId="1" xfId="0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176" fontId="6" fillId="0" borderId="1" xfId="1" applyNumberFormat="1" applyFont="1" applyBorder="1">
      <alignment vertical="center"/>
    </xf>
    <xf numFmtId="57" fontId="6" fillId="0" borderId="1" xfId="0" applyNumberFormat="1" applyFont="1" applyBorder="1" applyAlignment="1">
      <alignment vertical="center"/>
    </xf>
    <xf numFmtId="176" fontId="4" fillId="0" borderId="1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1" xfId="1" applyNumberFormat="1" applyFont="1" applyBorder="1">
      <alignment vertical="center"/>
    </xf>
    <xf numFmtId="0" fontId="0" fillId="0" borderId="1" xfId="0" applyBorder="1">
      <alignment vertical="center"/>
    </xf>
    <xf numFmtId="57" fontId="5" fillId="0" borderId="3" xfId="0" applyNumberFormat="1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7" fillId="0" borderId="3" xfId="1" applyNumberFormat="1" applyFont="1" applyBorder="1" applyAlignment="1">
      <alignment vertical="center"/>
    </xf>
    <xf numFmtId="176" fontId="9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176" fontId="10" fillId="0" borderId="4" xfId="1" applyNumberFormat="1" applyFont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6" fontId="9" fillId="2" borderId="0" xfId="1" applyNumberFormat="1" applyFont="1" applyFill="1" applyAlignment="1"/>
    <xf numFmtId="176" fontId="3" fillId="2" borderId="4" xfId="1" applyNumberFormat="1" applyFont="1" applyFill="1" applyBorder="1" applyAlignment="1">
      <alignment horizontal="center" vertical="center"/>
    </xf>
    <xf numFmtId="57" fontId="6" fillId="0" borderId="1" xfId="0" applyNumberFormat="1" applyFont="1" applyBorder="1" applyAlignment="1">
      <alignment horizontal="right" vertical="center"/>
    </xf>
    <xf numFmtId="177" fontId="0" fillId="0" borderId="1" xfId="0" applyNumberFormat="1" applyBorder="1">
      <alignment vertical="center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/>
    </xf>
    <xf numFmtId="177" fontId="13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177" fontId="4" fillId="0" borderId="0" xfId="0" applyNumberFormat="1" applyFont="1">
      <alignment vertical="center"/>
    </xf>
    <xf numFmtId="0" fontId="4" fillId="0" borderId="6" xfId="0" applyFont="1" applyBorder="1">
      <alignment vertical="center"/>
    </xf>
    <xf numFmtId="0" fontId="4" fillId="0" borderId="1" xfId="0" applyFont="1" applyFill="1" applyBorder="1">
      <alignment vertical="center"/>
    </xf>
    <xf numFmtId="0" fontId="8" fillId="0" borderId="2" xfId="0" applyFont="1" applyBorder="1" applyAlignment="1">
      <alignment horizontal="left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5"/>
  <sheetViews>
    <sheetView tabSelected="1" workbookViewId="0">
      <pane ySplit="2" topLeftCell="A66" activePane="bottomLeft" state="frozen"/>
      <selection pane="bottomLeft" activeCell="F84" sqref="F84"/>
    </sheetView>
  </sheetViews>
  <sheetFormatPr defaultRowHeight="16.5"/>
  <cols>
    <col min="1" max="1" width="8.625" style="3" customWidth="1"/>
    <col min="2" max="2" width="8" style="3" customWidth="1"/>
    <col min="3" max="6" width="11.625" style="2" customWidth="1"/>
    <col min="7" max="7" width="14.125" style="2" customWidth="1"/>
    <col min="8" max="8" width="11.625" style="10" customWidth="1"/>
    <col min="9" max="9" width="16.5" customWidth="1"/>
    <col min="10" max="10" width="19.75" customWidth="1"/>
  </cols>
  <sheetData>
    <row r="1" spans="1:12" ht="48.75" customHeight="1">
      <c r="A1" s="32" t="s">
        <v>0</v>
      </c>
      <c r="B1" s="32"/>
      <c r="C1" s="32"/>
      <c r="D1" s="32"/>
      <c r="E1" s="32"/>
      <c r="F1" s="32"/>
      <c r="G1" s="32"/>
      <c r="H1" s="22">
        <f>SUM(H4:H17)</f>
        <v>695648</v>
      </c>
      <c r="I1" t="s">
        <v>3</v>
      </c>
      <c r="J1" t="s">
        <v>4</v>
      </c>
    </row>
    <row r="2" spans="1:12" ht="22.5" customHeight="1" thickBot="1">
      <c r="A2" s="18" t="s">
        <v>9</v>
      </c>
      <c r="B2" s="18" t="s">
        <v>10</v>
      </c>
      <c r="C2" s="19" t="s">
        <v>11</v>
      </c>
      <c r="D2" s="19" t="s">
        <v>12</v>
      </c>
      <c r="E2" s="19" t="s">
        <v>13</v>
      </c>
      <c r="F2" s="19" t="s">
        <v>14</v>
      </c>
      <c r="G2" s="20" t="s">
        <v>15</v>
      </c>
      <c r="H2" s="23" t="s">
        <v>16</v>
      </c>
      <c r="I2" s="21" t="s">
        <v>8</v>
      </c>
      <c r="J2" s="21" t="s">
        <v>17</v>
      </c>
    </row>
    <row r="3" spans="1:12" ht="20.25" customHeight="1">
      <c r="A3" s="13">
        <v>41387</v>
      </c>
      <c r="B3" s="13" t="s">
        <v>5</v>
      </c>
      <c r="C3" s="14">
        <v>5000000</v>
      </c>
      <c r="D3" s="14">
        <f>SUM(C$3:C3)</f>
        <v>5000000</v>
      </c>
      <c r="E3" s="14"/>
      <c r="F3" s="14">
        <f>SUM(E$3:E3)</f>
        <v>0</v>
      </c>
      <c r="G3" s="15">
        <f>D3-F3</f>
        <v>5000000</v>
      </c>
      <c r="H3" s="16"/>
      <c r="I3" s="17"/>
      <c r="J3" s="17"/>
      <c r="K3" s="1"/>
      <c r="L3" s="1"/>
    </row>
    <row r="4" spans="1:12" ht="20.25" customHeight="1">
      <c r="A4" s="4">
        <v>41646</v>
      </c>
      <c r="B4" s="4"/>
      <c r="C4" s="7">
        <v>0</v>
      </c>
      <c r="D4" s="5">
        <f>SUM(C$3:C4)</f>
        <v>5000000</v>
      </c>
      <c r="E4" s="7">
        <v>1000000</v>
      </c>
      <c r="F4" s="5">
        <f>SUM(E$3:E4)</f>
        <v>1000000</v>
      </c>
      <c r="G4" s="6">
        <f t="shared" ref="G4:G17" si="0">D4-F4</f>
        <v>4000000</v>
      </c>
      <c r="H4" s="11">
        <v>25120</v>
      </c>
      <c r="I4" s="11">
        <v>5000000</v>
      </c>
      <c r="J4" s="12" t="s">
        <v>1</v>
      </c>
    </row>
    <row r="5" spans="1:12" ht="20.25" customHeight="1">
      <c r="A5" s="4">
        <v>41708</v>
      </c>
      <c r="B5" s="4" t="s">
        <v>5</v>
      </c>
      <c r="C5" s="7">
        <v>17500000</v>
      </c>
      <c r="D5" s="5">
        <f>SUM(C$3:C5)</f>
        <v>22500000</v>
      </c>
      <c r="E5" s="7"/>
      <c r="F5" s="5">
        <f>SUM(E$3:E5)</f>
        <v>1000000</v>
      </c>
      <c r="G5" s="6">
        <f t="shared" si="0"/>
        <v>21500000</v>
      </c>
    </row>
    <row r="6" spans="1:12" ht="20.25" customHeight="1">
      <c r="A6" s="4">
        <v>41898</v>
      </c>
      <c r="B6" s="4" t="s">
        <v>6</v>
      </c>
      <c r="C6" s="7">
        <v>20000000</v>
      </c>
      <c r="D6" s="5">
        <f>SUM(C$3:C6)</f>
        <v>42500000</v>
      </c>
      <c r="E6" s="7"/>
      <c r="F6" s="5">
        <f>SUM(E$3:E6)</f>
        <v>1000000</v>
      </c>
      <c r="G6" s="6">
        <f t="shared" si="0"/>
        <v>41500000</v>
      </c>
      <c r="H6" s="11"/>
      <c r="I6" s="11"/>
      <c r="J6" s="12"/>
    </row>
    <row r="7" spans="1:12" ht="20.25" customHeight="1">
      <c r="A7" s="8">
        <v>42012</v>
      </c>
      <c r="B7" s="8"/>
      <c r="C7" s="9"/>
      <c r="D7" s="5">
        <f>SUM(C$3:C7)</f>
        <v>42500000</v>
      </c>
      <c r="E7" s="9">
        <f>((C3-E4)+C5)/4</f>
        <v>5375000</v>
      </c>
      <c r="F7" s="5">
        <f>SUM(E$3:E7)</f>
        <v>6375000</v>
      </c>
      <c r="G7" s="6">
        <f t="shared" si="0"/>
        <v>36125000</v>
      </c>
      <c r="H7" s="11">
        <v>137876</v>
      </c>
      <c r="I7" s="11">
        <v>22500000</v>
      </c>
      <c r="J7" s="12" t="s">
        <v>2</v>
      </c>
    </row>
    <row r="8" spans="1:12" ht="20.25" customHeight="1">
      <c r="A8" s="8">
        <v>42123</v>
      </c>
      <c r="B8" s="8"/>
      <c r="C8" s="9"/>
      <c r="D8" s="5">
        <f>SUM(C$3:C8)</f>
        <v>42500000</v>
      </c>
      <c r="E8" s="9">
        <v>3333333</v>
      </c>
      <c r="F8" s="5">
        <f>SUM(E$3:E8)</f>
        <v>9708333</v>
      </c>
      <c r="G8" s="6">
        <f t="shared" si="0"/>
        <v>32791667</v>
      </c>
      <c r="H8" s="11">
        <v>90411</v>
      </c>
      <c r="I8" s="11">
        <v>20000000</v>
      </c>
      <c r="J8" s="12" t="s">
        <v>7</v>
      </c>
    </row>
    <row r="9" spans="1:12" ht="20.25" customHeight="1">
      <c r="A9" s="24" t="s">
        <v>18</v>
      </c>
      <c r="B9" s="8"/>
      <c r="C9" s="9"/>
      <c r="D9" s="5">
        <f>SUM(C$3:C9)</f>
        <v>42500000</v>
      </c>
      <c r="E9" s="9">
        <v>5375000</v>
      </c>
      <c r="F9" s="5">
        <f>SUM(E$3:E9)</f>
        <v>15083333</v>
      </c>
      <c r="G9" s="6">
        <f>D9-F9</f>
        <v>27416667</v>
      </c>
      <c r="H9" s="11">
        <v>120845</v>
      </c>
      <c r="I9" s="11">
        <v>22500000</v>
      </c>
      <c r="J9" s="25" t="s">
        <v>19</v>
      </c>
    </row>
    <row r="10" spans="1:12" ht="20.25" customHeight="1">
      <c r="A10" s="8" t="s">
        <v>20</v>
      </c>
      <c r="B10" s="8"/>
      <c r="C10" s="9"/>
      <c r="D10" s="5">
        <f>SUM(C$3:C10)</f>
        <v>42500000</v>
      </c>
      <c r="E10" s="9">
        <v>3333333</v>
      </c>
      <c r="F10" s="5">
        <f>SUM(E$3:E10)</f>
        <v>18416666</v>
      </c>
      <c r="G10" s="6">
        <f t="shared" si="0"/>
        <v>24083334</v>
      </c>
      <c r="H10" s="11">
        <v>116000</v>
      </c>
      <c r="I10" s="11">
        <v>20000000</v>
      </c>
      <c r="J10" s="26" t="s">
        <v>21</v>
      </c>
    </row>
    <row r="11" spans="1:12" ht="20.25" customHeight="1">
      <c r="A11" s="8" t="s">
        <v>22</v>
      </c>
      <c r="B11" s="8"/>
      <c r="C11" s="9"/>
      <c r="D11" s="5">
        <f>SUM(C$3:C11)</f>
        <v>42500000</v>
      </c>
      <c r="E11" s="9">
        <v>5375000</v>
      </c>
      <c r="F11" s="5">
        <f>SUM(E$3:E11)</f>
        <v>23791666</v>
      </c>
      <c r="G11" s="6">
        <f t="shared" si="0"/>
        <v>18708334</v>
      </c>
      <c r="H11" s="11">
        <v>61838</v>
      </c>
      <c r="I11" s="11">
        <v>22500000</v>
      </c>
      <c r="J11" s="25" t="s">
        <v>23</v>
      </c>
    </row>
    <row r="12" spans="1:12" ht="20.25" customHeight="1">
      <c r="A12" s="8" t="s">
        <v>24</v>
      </c>
      <c r="B12" s="8"/>
      <c r="C12" s="9"/>
      <c r="D12" s="5">
        <f>SUM(C$3:C12)</f>
        <v>42500000</v>
      </c>
      <c r="E12" s="9">
        <v>3333333</v>
      </c>
      <c r="F12" s="5">
        <f>SUM(E$3:E12)</f>
        <v>27124999</v>
      </c>
      <c r="G12" s="6">
        <f>D12-F12</f>
        <v>15375001</v>
      </c>
      <c r="H12" s="11">
        <v>71295</v>
      </c>
      <c r="I12" s="11">
        <v>20000000</v>
      </c>
      <c r="J12" s="12" t="s">
        <v>25</v>
      </c>
    </row>
    <row r="13" spans="1:12" ht="20.25" customHeight="1">
      <c r="A13" s="8" t="s">
        <v>26</v>
      </c>
      <c r="B13" s="8"/>
      <c r="C13" s="9"/>
      <c r="D13" s="5">
        <f>SUM(C$3:C13)</f>
        <v>42500000</v>
      </c>
      <c r="E13" s="9">
        <v>5375000</v>
      </c>
      <c r="F13" s="5">
        <f>SUM(E$3:E13)</f>
        <v>32499999</v>
      </c>
      <c r="G13" s="6">
        <f>D13-F13</f>
        <v>10000001</v>
      </c>
      <c r="H13" s="11">
        <v>25263</v>
      </c>
      <c r="I13" s="11"/>
      <c r="J13" s="12" t="s">
        <v>27</v>
      </c>
    </row>
    <row r="14" spans="1:12" ht="20.25" customHeight="1">
      <c r="A14" s="8">
        <v>43159</v>
      </c>
      <c r="B14" s="8"/>
      <c r="C14" s="9"/>
      <c r="D14" s="5">
        <f>SUM(C$3:C14)</f>
        <v>42500000</v>
      </c>
      <c r="E14" s="9"/>
      <c r="F14" s="5">
        <f>SUM(E$3:E14)</f>
        <v>32499999</v>
      </c>
      <c r="G14" s="6">
        <f t="shared" si="0"/>
        <v>10000001</v>
      </c>
      <c r="H14" s="11"/>
      <c r="I14" s="11"/>
      <c r="J14" s="12"/>
    </row>
    <row r="15" spans="1:12" ht="20.25" customHeight="1">
      <c r="A15" s="8">
        <v>43214</v>
      </c>
      <c r="B15" s="8"/>
      <c r="C15" s="9"/>
      <c r="D15" s="5">
        <f>SUM(C$3:C15)</f>
        <v>42500000</v>
      </c>
      <c r="E15" s="9">
        <v>3333333</v>
      </c>
      <c r="F15" s="5">
        <f>SUM(E$3:E15)</f>
        <v>35833332</v>
      </c>
      <c r="G15" s="6">
        <f>D15-F15</f>
        <v>6666668</v>
      </c>
      <c r="H15" s="11">
        <v>47000</v>
      </c>
      <c r="I15" s="11"/>
      <c r="J15" s="27" t="s">
        <v>28</v>
      </c>
    </row>
    <row r="16" spans="1:12" ht="20.25" customHeight="1">
      <c r="A16" s="8">
        <v>43251</v>
      </c>
      <c r="B16" s="8"/>
      <c r="C16" s="9"/>
      <c r="D16" s="5">
        <f>SUM(C$3:C16)</f>
        <v>42500000</v>
      </c>
      <c r="E16" s="9"/>
      <c r="F16" s="5">
        <f>SUM(E$3:E16)</f>
        <v>35833332</v>
      </c>
      <c r="G16" s="6">
        <f t="shared" si="0"/>
        <v>6666668</v>
      </c>
      <c r="H16" s="11"/>
      <c r="I16" s="11"/>
      <c r="J16" s="12"/>
    </row>
    <row r="17" spans="1:10" ht="20.25" customHeight="1">
      <c r="A17" s="8" t="s">
        <v>29</v>
      </c>
      <c r="B17" s="8"/>
      <c r="C17" s="9"/>
      <c r="D17" s="5">
        <f>SUM(C$3:C17)</f>
        <v>42500000</v>
      </c>
      <c r="E17" s="9"/>
      <c r="F17" s="5">
        <f>SUM(E$3:E17)</f>
        <v>35833332</v>
      </c>
      <c r="G17" s="6">
        <f t="shared" si="0"/>
        <v>6666668</v>
      </c>
      <c r="H17" s="11"/>
      <c r="I17" s="11"/>
      <c r="J17" s="12"/>
    </row>
    <row r="18" spans="1:10">
      <c r="A18" s="8" t="s">
        <v>30</v>
      </c>
      <c r="B18" s="8"/>
      <c r="C18" s="9"/>
      <c r="D18" s="5">
        <f>SUM(C$3:C18)</f>
        <v>42500000</v>
      </c>
      <c r="E18" s="9"/>
      <c r="F18" s="5">
        <f>SUM(E$3:E18)</f>
        <v>35833332</v>
      </c>
      <c r="G18" s="6">
        <f t="shared" ref="G18:G19" si="1">D18-F18</f>
        <v>6666668</v>
      </c>
      <c r="H18" s="11"/>
      <c r="I18" s="11"/>
      <c r="J18" s="12"/>
    </row>
    <row r="19" spans="1:10">
      <c r="A19" s="8" t="s">
        <v>31</v>
      </c>
      <c r="B19" s="8"/>
      <c r="C19" s="9"/>
      <c r="D19" s="5">
        <f>SUM(C$3:C19)</f>
        <v>42500000</v>
      </c>
      <c r="E19" s="9"/>
      <c r="F19" s="5">
        <f>SUM(E$3:E19)</f>
        <v>35833332</v>
      </c>
      <c r="G19" s="6">
        <f t="shared" si="1"/>
        <v>6666668</v>
      </c>
      <c r="H19" s="11"/>
      <c r="I19" s="11"/>
      <c r="J19" s="12"/>
    </row>
    <row r="20" spans="1:10">
      <c r="A20" s="8" t="s">
        <v>32</v>
      </c>
      <c r="B20" s="8"/>
      <c r="C20" s="9"/>
      <c r="D20" s="5">
        <f>SUM(C$3:C20)</f>
        <v>42500000</v>
      </c>
      <c r="E20" s="9"/>
      <c r="F20" s="5">
        <f>SUM(E$3:E20)</f>
        <v>35833332</v>
      </c>
      <c r="G20" s="6">
        <f t="shared" ref="G20:G27" si="2">D20-F20</f>
        <v>6666668</v>
      </c>
      <c r="H20" s="11"/>
      <c r="I20" s="11"/>
      <c r="J20" s="12"/>
    </row>
    <row r="21" spans="1:10">
      <c r="A21" s="8" t="s">
        <v>33</v>
      </c>
      <c r="B21" s="8"/>
      <c r="C21" s="9"/>
      <c r="D21" s="5">
        <f>SUM(C$3:C21)</f>
        <v>42500000</v>
      </c>
      <c r="E21" s="9"/>
      <c r="F21" s="5">
        <f>SUM(E$3:E21)</f>
        <v>35833332</v>
      </c>
      <c r="G21" s="6">
        <f t="shared" si="2"/>
        <v>6666668</v>
      </c>
      <c r="H21" s="11"/>
      <c r="I21" s="11"/>
      <c r="J21" s="12"/>
    </row>
    <row r="22" spans="1:10">
      <c r="A22" s="8" t="s">
        <v>34</v>
      </c>
      <c r="B22" s="8"/>
      <c r="C22" s="9"/>
      <c r="D22" s="5">
        <f>SUM(C$3:C22)</f>
        <v>42500000</v>
      </c>
      <c r="E22" s="9"/>
      <c r="F22" s="5">
        <f>SUM(E$3:E22)</f>
        <v>35833332</v>
      </c>
      <c r="G22" s="6">
        <f t="shared" si="2"/>
        <v>6666668</v>
      </c>
      <c r="H22" s="11"/>
      <c r="I22" s="11"/>
      <c r="J22" s="12"/>
    </row>
    <row r="23" spans="1:10">
      <c r="A23" s="8" t="s">
        <v>35</v>
      </c>
      <c r="B23" s="8"/>
      <c r="C23" s="9"/>
      <c r="D23" s="5">
        <f>SUM(C$3:C23)</f>
        <v>42500000</v>
      </c>
      <c r="E23" s="9"/>
      <c r="F23" s="5">
        <f>SUM(E$3:E23)</f>
        <v>35833332</v>
      </c>
      <c r="G23" s="6">
        <f t="shared" si="2"/>
        <v>6666668</v>
      </c>
      <c r="H23" s="11"/>
      <c r="I23" s="11"/>
      <c r="J23" s="12"/>
    </row>
    <row r="24" spans="1:10">
      <c r="A24" s="8" t="s">
        <v>36</v>
      </c>
      <c r="B24" s="8"/>
      <c r="C24" s="9"/>
      <c r="D24" s="5">
        <f>SUM(C$3:C24)</f>
        <v>42500000</v>
      </c>
      <c r="E24" s="9"/>
      <c r="F24" s="5">
        <f>SUM(E$3:E24)</f>
        <v>35833332</v>
      </c>
      <c r="G24" s="6">
        <f t="shared" si="2"/>
        <v>6666668</v>
      </c>
      <c r="H24" s="11"/>
      <c r="I24" s="11"/>
      <c r="J24" s="12"/>
    </row>
    <row r="25" spans="1:10">
      <c r="A25" s="8" t="s">
        <v>37</v>
      </c>
      <c r="B25" s="8"/>
      <c r="C25" s="9"/>
      <c r="D25" s="5">
        <f>SUM(C$3:C25)</f>
        <v>42500000</v>
      </c>
      <c r="E25" s="9"/>
      <c r="F25" s="5">
        <f>SUM(E$3:E25)</f>
        <v>35833332</v>
      </c>
      <c r="G25" s="6">
        <f t="shared" si="2"/>
        <v>6666668</v>
      </c>
      <c r="H25" s="11"/>
      <c r="I25" s="11"/>
      <c r="J25" s="12"/>
    </row>
    <row r="26" spans="1:10">
      <c r="A26" s="28" t="s">
        <v>38</v>
      </c>
      <c r="B26" s="28"/>
      <c r="C26" s="9"/>
      <c r="D26" s="5">
        <f>SUM(C$3:C26)</f>
        <v>42500000</v>
      </c>
      <c r="E26" s="9">
        <v>3333333</v>
      </c>
      <c r="F26" s="5">
        <f>SUM(E$3:E26)</f>
        <v>39166665</v>
      </c>
      <c r="G26" s="6">
        <f t="shared" si="2"/>
        <v>3333335</v>
      </c>
      <c r="H26" s="11">
        <v>31332</v>
      </c>
      <c r="I26" s="12"/>
      <c r="J26" s="12" t="s">
        <v>39</v>
      </c>
    </row>
    <row r="27" spans="1:10">
      <c r="A27" s="29" t="s">
        <v>40</v>
      </c>
      <c r="B27" s="30"/>
      <c r="C27" s="9"/>
      <c r="D27" s="5">
        <f>SUM(C$3:C27)</f>
        <v>42500000</v>
      </c>
      <c r="E27" s="9"/>
      <c r="F27" s="5">
        <f>SUM(E$3:E27)</f>
        <v>39166665</v>
      </c>
      <c r="G27" s="6">
        <f t="shared" si="2"/>
        <v>3333335</v>
      </c>
      <c r="H27" s="11"/>
      <c r="I27" s="12"/>
      <c r="J27" s="12"/>
    </row>
    <row r="28" spans="1:10">
      <c r="A28" s="28" t="s">
        <v>41</v>
      </c>
      <c r="B28" s="28"/>
      <c r="C28" s="9"/>
      <c r="D28" s="5">
        <f>SUM(C$3:C28)</f>
        <v>42500000</v>
      </c>
      <c r="E28" s="9"/>
      <c r="F28" s="5">
        <f>SUM(E$3:E28)</f>
        <v>39166665</v>
      </c>
      <c r="G28" s="6">
        <f t="shared" ref="G28:G32" si="3">D28-F28</f>
        <v>3333335</v>
      </c>
      <c r="H28" s="11"/>
      <c r="I28" s="12"/>
      <c r="J28" s="12"/>
    </row>
    <row r="29" spans="1:10">
      <c r="A29" s="28" t="s">
        <v>42</v>
      </c>
      <c r="B29" s="28"/>
      <c r="C29" s="9"/>
      <c r="D29" s="5">
        <f>SUM(C$3:C29)</f>
        <v>42500000</v>
      </c>
      <c r="E29" s="9"/>
      <c r="F29" s="5">
        <f>SUM(E$3:E29)</f>
        <v>39166665</v>
      </c>
      <c r="G29" s="6">
        <f t="shared" si="3"/>
        <v>3333335</v>
      </c>
      <c r="H29" s="11"/>
      <c r="I29" s="12"/>
      <c r="J29" s="12"/>
    </row>
    <row r="30" spans="1:10">
      <c r="A30" s="28" t="s">
        <v>43</v>
      </c>
      <c r="B30" s="28"/>
      <c r="C30" s="9"/>
      <c r="D30" s="5">
        <f>SUM(C$3:C30)</f>
        <v>42500000</v>
      </c>
      <c r="E30" s="9"/>
      <c r="F30" s="5">
        <f>SUM(E$3:E30)</f>
        <v>39166665</v>
      </c>
      <c r="G30" s="6">
        <f t="shared" si="3"/>
        <v>3333335</v>
      </c>
      <c r="H30" s="11"/>
      <c r="I30" s="12"/>
      <c r="J30" s="12"/>
    </row>
    <row r="31" spans="1:10">
      <c r="A31" s="28" t="s">
        <v>44</v>
      </c>
      <c r="B31" s="28"/>
      <c r="C31" s="9"/>
      <c r="D31" s="5">
        <f>SUM(C$3:C31)</f>
        <v>42500000</v>
      </c>
      <c r="E31" s="9"/>
      <c r="F31" s="5">
        <f>SUM(E$3:E31)</f>
        <v>39166665</v>
      </c>
      <c r="G31" s="6">
        <f t="shared" si="3"/>
        <v>3333335</v>
      </c>
      <c r="H31" s="11"/>
      <c r="I31" s="12"/>
      <c r="J31" s="12"/>
    </row>
    <row r="32" spans="1:10">
      <c r="A32" s="28" t="s">
        <v>45</v>
      </c>
      <c r="B32" s="28"/>
      <c r="C32" s="9"/>
      <c r="D32" s="5">
        <f>SUM(C$3:C32)</f>
        <v>42500000</v>
      </c>
      <c r="E32" s="9"/>
      <c r="F32" s="5">
        <f>SUM(E$3:E32)</f>
        <v>39166665</v>
      </c>
      <c r="G32" s="6">
        <f t="shared" si="3"/>
        <v>3333335</v>
      </c>
      <c r="H32" s="11"/>
      <c r="I32" s="12"/>
      <c r="J32" s="12"/>
    </row>
    <row r="33" spans="1:10">
      <c r="A33" s="28" t="s">
        <v>46</v>
      </c>
      <c r="B33" s="28"/>
      <c r="C33" s="9"/>
      <c r="D33" s="5">
        <f>SUM(C$3:C33)</f>
        <v>42500000</v>
      </c>
      <c r="E33" s="9"/>
      <c r="F33" s="5">
        <f>SUM(E$3:E33)</f>
        <v>39166665</v>
      </c>
      <c r="G33" s="6">
        <f t="shared" ref="G33:G34" si="4">D33-F33</f>
        <v>3333335</v>
      </c>
      <c r="H33" s="11"/>
      <c r="I33" s="12"/>
      <c r="J33" s="12"/>
    </row>
    <row r="34" spans="1:10">
      <c r="A34" s="28" t="s">
        <v>47</v>
      </c>
      <c r="B34" s="28"/>
      <c r="C34" s="9"/>
      <c r="D34" s="5">
        <f>SUM(C$3:C34)</f>
        <v>42500000</v>
      </c>
      <c r="E34" s="9"/>
      <c r="F34" s="5">
        <f>SUM(E$3:E34)</f>
        <v>39166665</v>
      </c>
      <c r="G34" s="6">
        <f t="shared" si="4"/>
        <v>3333335</v>
      </c>
      <c r="H34" s="11"/>
      <c r="I34" s="12"/>
      <c r="J34" s="12"/>
    </row>
    <row r="35" spans="1:10">
      <c r="A35" s="28" t="s">
        <v>48</v>
      </c>
      <c r="B35" s="28"/>
      <c r="C35" s="9"/>
      <c r="D35" s="5">
        <f>SUM(C$3:C35)</f>
        <v>42500000</v>
      </c>
      <c r="E35" s="9"/>
      <c r="F35" s="5">
        <f>SUM(E$3:E35)</f>
        <v>39166665</v>
      </c>
      <c r="G35" s="6">
        <f t="shared" ref="G35:G54" si="5">D35-F35</f>
        <v>3333335</v>
      </c>
      <c r="H35" s="11"/>
      <c r="I35" s="12"/>
      <c r="J35" s="12"/>
    </row>
    <row r="36" spans="1:10">
      <c r="A36" s="28" t="s">
        <v>49</v>
      </c>
      <c r="B36" s="28"/>
      <c r="C36" s="9">
        <v>1000000</v>
      </c>
      <c r="D36" s="9">
        <f>D35+C36</f>
        <v>43500000</v>
      </c>
      <c r="E36" s="9"/>
      <c r="F36" s="5">
        <f>SUM(E$3:E36)</f>
        <v>39166665</v>
      </c>
      <c r="G36" s="6">
        <f t="shared" si="5"/>
        <v>4333335</v>
      </c>
      <c r="H36" s="11"/>
      <c r="I36" s="12"/>
      <c r="J36" s="12"/>
    </row>
    <row r="37" spans="1:10">
      <c r="A37" s="28" t="s">
        <v>50</v>
      </c>
      <c r="B37" s="28"/>
      <c r="C37" s="9"/>
      <c r="D37" s="9">
        <f>D36+C37</f>
        <v>43500000</v>
      </c>
      <c r="E37" s="9"/>
      <c r="F37" s="5">
        <f>SUM(E$3:E37)</f>
        <v>39166665</v>
      </c>
      <c r="G37" s="6">
        <f t="shared" si="5"/>
        <v>4333335</v>
      </c>
      <c r="H37" s="11"/>
      <c r="I37" s="12"/>
      <c r="J37" s="12"/>
    </row>
    <row r="38" spans="1:10">
      <c r="A38" s="28" t="s">
        <v>51</v>
      </c>
      <c r="B38" s="28"/>
      <c r="C38" s="9"/>
      <c r="D38" s="9">
        <f t="shared" ref="D38:D54" si="6">D37+C38</f>
        <v>43500000</v>
      </c>
      <c r="E38" s="9">
        <v>3333335</v>
      </c>
      <c r="F38" s="5">
        <f>SUM(E$3:E38)</f>
        <v>42500000</v>
      </c>
      <c r="G38" s="6">
        <f t="shared" si="5"/>
        <v>1000000</v>
      </c>
      <c r="H38" s="11"/>
      <c r="I38" s="12"/>
      <c r="J38" s="12"/>
    </row>
    <row r="39" spans="1:10">
      <c r="A39" s="28" t="s">
        <v>52</v>
      </c>
      <c r="B39" s="28"/>
      <c r="C39" s="9"/>
      <c r="D39" s="9">
        <f t="shared" si="6"/>
        <v>43500000</v>
      </c>
      <c r="E39" s="9"/>
      <c r="F39" s="5">
        <f>SUM(E$3:E39)</f>
        <v>42500000</v>
      </c>
      <c r="G39" s="6">
        <f t="shared" si="5"/>
        <v>1000000</v>
      </c>
      <c r="H39" s="11"/>
      <c r="I39" s="12"/>
      <c r="J39" s="12"/>
    </row>
    <row r="40" spans="1:10">
      <c r="A40" s="28" t="s">
        <v>53</v>
      </c>
      <c r="B40" s="28"/>
      <c r="C40" s="9"/>
      <c r="D40" s="9">
        <f t="shared" si="6"/>
        <v>43500000</v>
      </c>
      <c r="E40" s="9"/>
      <c r="F40" s="5">
        <f>SUM(E$3:E40)</f>
        <v>42500000</v>
      </c>
      <c r="G40" s="6">
        <f t="shared" si="5"/>
        <v>1000000</v>
      </c>
      <c r="H40" s="11"/>
      <c r="I40" s="12"/>
      <c r="J40" s="12"/>
    </row>
    <row r="41" spans="1:10">
      <c r="A41" s="28" t="s">
        <v>54</v>
      </c>
      <c r="B41" s="28"/>
      <c r="C41" s="9"/>
      <c r="D41" s="9">
        <f t="shared" si="6"/>
        <v>43500000</v>
      </c>
      <c r="E41" s="9"/>
      <c r="F41" s="5">
        <f>SUM(E$3:E41)</f>
        <v>42500000</v>
      </c>
      <c r="G41" s="6">
        <f t="shared" si="5"/>
        <v>1000000</v>
      </c>
      <c r="H41" s="11"/>
      <c r="I41" s="12"/>
      <c r="J41" s="12"/>
    </row>
    <row r="42" spans="1:10">
      <c r="A42" s="28" t="s">
        <v>55</v>
      </c>
      <c r="B42" s="28"/>
      <c r="C42" s="9"/>
      <c r="D42" s="9">
        <f t="shared" si="6"/>
        <v>43500000</v>
      </c>
      <c r="E42" s="9"/>
      <c r="F42" s="5">
        <f>SUM(E$3:E42)</f>
        <v>42500000</v>
      </c>
      <c r="G42" s="6">
        <f t="shared" si="5"/>
        <v>1000000</v>
      </c>
      <c r="H42" s="11"/>
      <c r="I42" s="12"/>
      <c r="J42" s="12"/>
    </row>
    <row r="43" spans="1:10">
      <c r="A43" s="28" t="s">
        <v>56</v>
      </c>
      <c r="B43" s="28"/>
      <c r="C43" s="9"/>
      <c r="D43" s="9">
        <f t="shared" si="6"/>
        <v>43500000</v>
      </c>
      <c r="E43" s="9"/>
      <c r="F43" s="5">
        <f>SUM(E$3:E43)</f>
        <v>42500000</v>
      </c>
      <c r="G43" s="6">
        <f t="shared" si="5"/>
        <v>1000000</v>
      </c>
      <c r="H43" s="11"/>
      <c r="I43" s="12"/>
      <c r="J43" s="12"/>
    </row>
    <row r="44" spans="1:10">
      <c r="A44" s="28" t="s">
        <v>57</v>
      </c>
      <c r="B44" s="28"/>
      <c r="C44" s="9"/>
      <c r="D44" s="9">
        <f t="shared" si="6"/>
        <v>43500000</v>
      </c>
      <c r="E44" s="9"/>
      <c r="F44" s="5">
        <f>SUM(E$3:E44)</f>
        <v>42500000</v>
      </c>
      <c r="G44" s="6">
        <f t="shared" si="5"/>
        <v>1000000</v>
      </c>
      <c r="H44" s="11"/>
      <c r="I44" s="12"/>
      <c r="J44" s="12"/>
    </row>
    <row r="45" spans="1:10">
      <c r="A45" s="28" t="s">
        <v>58</v>
      </c>
      <c r="B45" s="28"/>
      <c r="C45" s="9"/>
      <c r="D45" s="9">
        <f t="shared" si="6"/>
        <v>43500000</v>
      </c>
      <c r="E45" s="9"/>
      <c r="F45" s="5">
        <f>SUM(E$3:E45)</f>
        <v>42500000</v>
      </c>
      <c r="G45" s="6">
        <f t="shared" si="5"/>
        <v>1000000</v>
      </c>
      <c r="H45" s="11"/>
      <c r="I45" s="12"/>
      <c r="J45" s="12"/>
    </row>
    <row r="46" spans="1:10">
      <c r="A46" s="28" t="s">
        <v>59</v>
      </c>
      <c r="B46" s="28"/>
      <c r="C46" s="9"/>
      <c r="D46" s="9">
        <f t="shared" si="6"/>
        <v>43500000</v>
      </c>
      <c r="E46" s="9"/>
      <c r="F46" s="5">
        <f>SUM(E$3:E46)</f>
        <v>42500000</v>
      </c>
      <c r="G46" s="6">
        <f t="shared" si="5"/>
        <v>1000000</v>
      </c>
      <c r="H46" s="11"/>
      <c r="I46" s="12"/>
      <c r="J46" s="12"/>
    </row>
    <row r="47" spans="1:10">
      <c r="A47" s="28" t="s">
        <v>60</v>
      </c>
      <c r="B47" s="28"/>
      <c r="C47" s="9"/>
      <c r="D47" s="9">
        <f t="shared" si="6"/>
        <v>43500000</v>
      </c>
      <c r="E47" s="9">
        <v>250000</v>
      </c>
      <c r="F47" s="5">
        <f>SUM(E$3:E47)</f>
        <v>42750000</v>
      </c>
      <c r="G47" s="6">
        <f t="shared" si="5"/>
        <v>750000</v>
      </c>
      <c r="H47" s="11">
        <v>3320</v>
      </c>
      <c r="I47" s="12"/>
      <c r="J47" s="12"/>
    </row>
    <row r="48" spans="1:10">
      <c r="A48" s="28" t="s">
        <v>61</v>
      </c>
      <c r="B48" s="28"/>
      <c r="C48" s="9"/>
      <c r="D48" s="9">
        <f t="shared" si="6"/>
        <v>43500000</v>
      </c>
      <c r="E48" s="9"/>
      <c r="F48" s="5">
        <f>SUM(E$3:E48)</f>
        <v>42750000</v>
      </c>
      <c r="G48" s="6">
        <f t="shared" si="5"/>
        <v>750000</v>
      </c>
      <c r="H48" s="11"/>
      <c r="I48" s="12"/>
      <c r="J48" s="12"/>
    </row>
    <row r="49" spans="1:10">
      <c r="A49" s="28" t="s">
        <v>62</v>
      </c>
      <c r="B49" s="28"/>
      <c r="C49" s="9"/>
      <c r="D49" s="9">
        <f t="shared" si="6"/>
        <v>43500000</v>
      </c>
      <c r="E49" s="9"/>
      <c r="F49" s="5">
        <f>SUM(E$3:E49)</f>
        <v>42750000</v>
      </c>
      <c r="G49" s="6">
        <f t="shared" si="5"/>
        <v>750000</v>
      </c>
      <c r="H49" s="11"/>
      <c r="I49" s="12"/>
      <c r="J49" s="12"/>
    </row>
    <row r="50" spans="1:10">
      <c r="A50" s="28" t="s">
        <v>63</v>
      </c>
      <c r="B50" s="28"/>
      <c r="C50" s="9"/>
      <c r="D50" s="9">
        <f t="shared" si="6"/>
        <v>43500000</v>
      </c>
      <c r="E50" s="9"/>
      <c r="F50" s="5">
        <f>SUM(E$3:E50)</f>
        <v>42750000</v>
      </c>
      <c r="G50" s="6">
        <f t="shared" si="5"/>
        <v>750000</v>
      </c>
      <c r="H50" s="11"/>
      <c r="I50" s="12"/>
      <c r="J50" s="12"/>
    </row>
    <row r="51" spans="1:10">
      <c r="A51" s="28" t="s">
        <v>64</v>
      </c>
      <c r="B51" s="28"/>
      <c r="C51" s="9"/>
      <c r="D51" s="9">
        <f t="shared" si="6"/>
        <v>43500000</v>
      </c>
      <c r="E51" s="9"/>
      <c r="F51" s="5">
        <f>SUM(E$3:E51)</f>
        <v>42750000</v>
      </c>
      <c r="G51" s="6">
        <f t="shared" si="5"/>
        <v>750000</v>
      </c>
      <c r="H51" s="11"/>
      <c r="I51" s="12"/>
      <c r="J51" s="12"/>
    </row>
    <row r="52" spans="1:10">
      <c r="A52" s="28" t="s">
        <v>65</v>
      </c>
      <c r="B52" s="28"/>
      <c r="C52" s="9"/>
      <c r="D52" s="9">
        <f t="shared" si="6"/>
        <v>43500000</v>
      </c>
      <c r="E52" s="9"/>
      <c r="F52" s="5">
        <f>SUM(E$3:E52)</f>
        <v>42750000</v>
      </c>
      <c r="G52" s="6">
        <f t="shared" si="5"/>
        <v>750000</v>
      </c>
      <c r="H52" s="11"/>
      <c r="I52" s="12"/>
      <c r="J52" s="12"/>
    </row>
    <row r="53" spans="1:10">
      <c r="A53" s="28" t="s">
        <v>66</v>
      </c>
      <c r="B53" s="28"/>
      <c r="C53" s="9"/>
      <c r="D53" s="9">
        <f t="shared" si="6"/>
        <v>43500000</v>
      </c>
      <c r="E53" s="9"/>
      <c r="F53" s="5">
        <f>SUM(E$3:E53)</f>
        <v>42750000</v>
      </c>
      <c r="G53" s="6">
        <f t="shared" si="5"/>
        <v>750000</v>
      </c>
      <c r="H53" s="11"/>
      <c r="I53" s="12"/>
      <c r="J53" s="12"/>
    </row>
    <row r="54" spans="1:10">
      <c r="A54" s="28" t="s">
        <v>67</v>
      </c>
      <c r="B54" s="28"/>
      <c r="C54" s="9">
        <v>20000000</v>
      </c>
      <c r="D54" s="9">
        <f t="shared" si="6"/>
        <v>63500000</v>
      </c>
      <c r="E54" s="9"/>
      <c r="F54" s="5">
        <f>SUM(E$3:E54)</f>
        <v>42750000</v>
      </c>
      <c r="G54" s="6">
        <f t="shared" si="5"/>
        <v>20750000</v>
      </c>
      <c r="H54" s="11"/>
      <c r="I54" s="12"/>
      <c r="J54" s="12"/>
    </row>
    <row r="55" spans="1:10">
      <c r="A55" s="28" t="s">
        <v>68</v>
      </c>
      <c r="B55" s="28"/>
      <c r="C55" s="9"/>
      <c r="D55" s="9">
        <f t="shared" ref="D55:D65" si="7">D54</f>
        <v>63500000</v>
      </c>
      <c r="E55" s="9"/>
      <c r="F55" s="5">
        <f>SUM(E$3:E55)</f>
        <v>42750000</v>
      </c>
      <c r="G55" s="6">
        <f t="shared" ref="G55:G56" si="8">D55-F55</f>
        <v>20750000</v>
      </c>
      <c r="H55" s="11"/>
      <c r="I55" s="12"/>
      <c r="J55" s="12"/>
    </row>
    <row r="56" spans="1:10">
      <c r="A56" s="28" t="s">
        <v>69</v>
      </c>
      <c r="B56" s="28"/>
      <c r="C56" s="9"/>
      <c r="D56" s="9">
        <f t="shared" si="7"/>
        <v>63500000</v>
      </c>
      <c r="E56" s="9"/>
      <c r="F56" s="5">
        <f>SUM(E$3:E56)</f>
        <v>42750000</v>
      </c>
      <c r="G56" s="6">
        <f t="shared" si="8"/>
        <v>20750000</v>
      </c>
      <c r="H56" s="11"/>
      <c r="I56" s="12"/>
      <c r="J56" s="12"/>
    </row>
    <row r="57" spans="1:10">
      <c r="A57" s="28" t="s">
        <v>70</v>
      </c>
      <c r="B57" s="28"/>
      <c r="C57" s="9"/>
      <c r="D57" s="9">
        <f t="shared" si="7"/>
        <v>63500000</v>
      </c>
      <c r="E57" s="9"/>
      <c r="F57" s="5">
        <f>SUM(E$3:E57)</f>
        <v>42750000</v>
      </c>
      <c r="G57" s="6">
        <f t="shared" ref="G57" si="9">D57-F57</f>
        <v>20750000</v>
      </c>
      <c r="H57" s="11"/>
      <c r="I57" s="12"/>
      <c r="J57" s="12"/>
    </row>
    <row r="58" spans="1:10">
      <c r="A58" s="28" t="s">
        <v>71</v>
      </c>
      <c r="B58" s="28"/>
      <c r="C58" s="9"/>
      <c r="D58" s="9">
        <f t="shared" si="7"/>
        <v>63500000</v>
      </c>
      <c r="E58" s="9"/>
      <c r="F58" s="5">
        <f>SUM(E$3:E58)</f>
        <v>42750000</v>
      </c>
      <c r="G58" s="6">
        <f t="shared" ref="G58" si="10">D58-F58</f>
        <v>20750000</v>
      </c>
      <c r="H58" s="11"/>
      <c r="I58" s="12"/>
      <c r="J58" s="12"/>
    </row>
    <row r="59" spans="1:10">
      <c r="A59" s="28" t="s">
        <v>72</v>
      </c>
      <c r="B59" s="28"/>
      <c r="C59" s="9"/>
      <c r="D59" s="9">
        <f t="shared" si="7"/>
        <v>63500000</v>
      </c>
      <c r="E59" s="9">
        <v>6916666</v>
      </c>
      <c r="F59" s="5">
        <f>SUM(E$3:E59)</f>
        <v>49666666</v>
      </c>
      <c r="G59" s="6">
        <f t="shared" ref="G59:G64" si="11">D59-F59</f>
        <v>13833334</v>
      </c>
      <c r="H59" s="11">
        <v>18407</v>
      </c>
      <c r="I59" s="12"/>
      <c r="J59" s="12"/>
    </row>
    <row r="60" spans="1:10">
      <c r="A60" s="28" t="s">
        <v>73</v>
      </c>
      <c r="B60" s="28"/>
      <c r="C60" s="9"/>
      <c r="D60" s="9">
        <f t="shared" si="7"/>
        <v>63500000</v>
      </c>
      <c r="E60" s="9"/>
      <c r="F60" s="5">
        <f>SUM(E$3:E60)</f>
        <v>49666666</v>
      </c>
      <c r="G60" s="6">
        <f t="shared" si="11"/>
        <v>13833334</v>
      </c>
      <c r="H60" s="11"/>
      <c r="I60" s="12"/>
      <c r="J60" s="12"/>
    </row>
    <row r="61" spans="1:10">
      <c r="A61" s="28" t="s">
        <v>74</v>
      </c>
      <c r="B61" s="28"/>
      <c r="C61" s="9"/>
      <c r="D61" s="9">
        <f t="shared" si="7"/>
        <v>63500000</v>
      </c>
      <c r="E61" s="9"/>
      <c r="F61" s="5">
        <f>SUM(E$3:E61)</f>
        <v>49666666</v>
      </c>
      <c r="G61" s="6">
        <f t="shared" si="11"/>
        <v>13833334</v>
      </c>
      <c r="H61" s="11"/>
      <c r="I61" s="12"/>
      <c r="J61" s="12"/>
    </row>
    <row r="62" spans="1:10">
      <c r="A62" s="28" t="s">
        <v>75</v>
      </c>
      <c r="B62" s="28"/>
      <c r="C62" s="9"/>
      <c r="D62" s="9">
        <f t="shared" si="7"/>
        <v>63500000</v>
      </c>
      <c r="E62" s="9"/>
      <c r="F62" s="5">
        <f>SUM(E$3:E62)</f>
        <v>49666666</v>
      </c>
      <c r="G62" s="6">
        <f t="shared" si="11"/>
        <v>13833334</v>
      </c>
      <c r="H62" s="11"/>
      <c r="I62" s="12"/>
      <c r="J62" s="12"/>
    </row>
    <row r="63" spans="1:10">
      <c r="A63" s="28" t="s">
        <v>76</v>
      </c>
      <c r="B63" s="28"/>
      <c r="C63" s="9"/>
      <c r="D63" s="9">
        <f t="shared" si="7"/>
        <v>63500000</v>
      </c>
      <c r="E63" s="9"/>
      <c r="F63" s="5">
        <f>SUM(E$3:E63)</f>
        <v>49666666</v>
      </c>
      <c r="G63" s="6">
        <f t="shared" si="11"/>
        <v>13833334</v>
      </c>
      <c r="H63" s="11"/>
      <c r="I63" s="12"/>
      <c r="J63" s="12"/>
    </row>
    <row r="64" spans="1:10">
      <c r="A64" s="28" t="s">
        <v>77</v>
      </c>
      <c r="B64" s="28"/>
      <c r="C64" s="9"/>
      <c r="D64" s="9">
        <f t="shared" si="7"/>
        <v>63500000</v>
      </c>
      <c r="E64" s="9"/>
      <c r="F64" s="5">
        <f>SUM(E$3:E64)</f>
        <v>49666666</v>
      </c>
      <c r="G64" s="6">
        <f t="shared" si="11"/>
        <v>13833334</v>
      </c>
      <c r="H64" s="11"/>
      <c r="I64" s="12"/>
      <c r="J64" s="12"/>
    </row>
    <row r="65" spans="1:10">
      <c r="A65" s="28" t="s">
        <v>78</v>
      </c>
      <c r="B65" s="28"/>
      <c r="C65" s="9"/>
      <c r="D65" s="9">
        <f t="shared" si="7"/>
        <v>63500000</v>
      </c>
      <c r="E65" s="9"/>
      <c r="F65" s="5">
        <f>SUM(E$3:E65)</f>
        <v>49666666</v>
      </c>
      <c r="G65" s="6">
        <f t="shared" ref="G65:G66" si="12">D65-F65</f>
        <v>13833334</v>
      </c>
      <c r="H65" s="11"/>
      <c r="I65" s="12"/>
      <c r="J65" s="12"/>
    </row>
    <row r="66" spans="1:10">
      <c r="A66" s="28" t="s">
        <v>79</v>
      </c>
      <c r="B66" s="28"/>
      <c r="C66" s="9">
        <v>27000000</v>
      </c>
      <c r="D66" s="9">
        <f>63500000+27000000</f>
        <v>90500000</v>
      </c>
      <c r="E66" s="9"/>
      <c r="F66" s="5">
        <f>SUM(E$3:E66)</f>
        <v>49666666</v>
      </c>
      <c r="G66" s="9">
        <f t="shared" si="12"/>
        <v>40833334</v>
      </c>
      <c r="H66" s="11"/>
      <c r="I66" s="12"/>
      <c r="J66" s="12"/>
    </row>
    <row r="67" spans="1:10">
      <c r="A67" s="28" t="s">
        <v>80</v>
      </c>
      <c r="B67" s="28"/>
      <c r="C67" s="9"/>
      <c r="D67" s="9">
        <f t="shared" ref="D67:D76" si="13">63500000+27000000</f>
        <v>90500000</v>
      </c>
      <c r="E67" s="9"/>
      <c r="F67" s="5">
        <f>SUM(E$3:E67)</f>
        <v>49666666</v>
      </c>
      <c r="G67" s="9">
        <f t="shared" ref="G67" si="14">D67-F67</f>
        <v>40833334</v>
      </c>
      <c r="H67" s="11"/>
      <c r="I67" s="12"/>
      <c r="J67" s="12"/>
    </row>
    <row r="68" spans="1:10">
      <c r="A68" s="28" t="s">
        <v>81</v>
      </c>
      <c r="B68" s="28"/>
      <c r="C68" s="9"/>
      <c r="D68" s="9">
        <f t="shared" si="13"/>
        <v>90500000</v>
      </c>
      <c r="E68" s="9"/>
      <c r="F68" s="5">
        <f>SUM(E$3:E68)</f>
        <v>49666666</v>
      </c>
      <c r="G68" s="9">
        <f t="shared" ref="G68" si="15">D68-F68</f>
        <v>40833334</v>
      </c>
      <c r="H68" s="11"/>
      <c r="I68" s="12"/>
      <c r="J68" s="12"/>
    </row>
    <row r="69" spans="1:10">
      <c r="A69" s="28" t="s">
        <v>82</v>
      </c>
      <c r="B69" s="28"/>
      <c r="C69" s="9"/>
      <c r="D69" s="9">
        <f t="shared" si="13"/>
        <v>90500000</v>
      </c>
      <c r="E69" s="9"/>
      <c r="F69" s="5">
        <f>SUM(E$3:E69)</f>
        <v>49666666</v>
      </c>
      <c r="G69" s="9">
        <f t="shared" ref="G69" si="16">D69-F69</f>
        <v>40833334</v>
      </c>
      <c r="H69" s="11"/>
      <c r="I69" s="12"/>
      <c r="J69" s="12"/>
    </row>
    <row r="70" spans="1:10">
      <c r="A70" s="28" t="s">
        <v>83</v>
      </c>
      <c r="B70" s="28"/>
      <c r="C70" s="9"/>
      <c r="D70" s="9">
        <f t="shared" si="13"/>
        <v>90500000</v>
      </c>
      <c r="E70" s="9"/>
      <c r="F70" s="5">
        <f>SUM(E$3:E70)</f>
        <v>49666666</v>
      </c>
      <c r="G70" s="9">
        <f t="shared" ref="G70" si="17">D70-F70</f>
        <v>40833334</v>
      </c>
      <c r="H70" s="11"/>
      <c r="I70" s="12"/>
      <c r="J70" s="12"/>
    </row>
    <row r="71" spans="1:10">
      <c r="A71" s="31" t="s">
        <v>84</v>
      </c>
      <c r="B71" s="28"/>
      <c r="C71" s="9"/>
      <c r="D71" s="9">
        <f t="shared" si="13"/>
        <v>90500000</v>
      </c>
      <c r="E71" s="9">
        <v>20416666</v>
      </c>
      <c r="F71" s="5">
        <f>SUM(E$3:E71)</f>
        <v>70083332</v>
      </c>
      <c r="G71" s="9">
        <f t="shared" ref="G71:G78" si="18">D71-F71</f>
        <v>20416668</v>
      </c>
      <c r="H71" s="11">
        <v>135223</v>
      </c>
      <c r="I71" s="12"/>
      <c r="J71" s="27" t="s">
        <v>85</v>
      </c>
    </row>
    <row r="72" spans="1:10">
      <c r="A72" s="31" t="s">
        <v>86</v>
      </c>
      <c r="B72" s="28"/>
      <c r="C72" s="9"/>
      <c r="D72" s="9">
        <f t="shared" si="13"/>
        <v>90500000</v>
      </c>
      <c r="E72" s="9"/>
      <c r="F72" s="5">
        <f>SUM(E$3:E72)</f>
        <v>70083332</v>
      </c>
      <c r="G72" s="9">
        <f t="shared" si="18"/>
        <v>20416668</v>
      </c>
      <c r="H72" s="11"/>
      <c r="I72" s="12"/>
      <c r="J72" s="12"/>
    </row>
    <row r="73" spans="1:10">
      <c r="A73" s="31" t="s">
        <v>87</v>
      </c>
      <c r="B73" s="28"/>
      <c r="C73" s="9"/>
      <c r="D73" s="9">
        <f t="shared" si="13"/>
        <v>90500000</v>
      </c>
      <c r="E73" s="9"/>
      <c r="F73" s="5">
        <f>SUM(E$3:E73)</f>
        <v>70083332</v>
      </c>
      <c r="G73" s="9">
        <f t="shared" si="18"/>
        <v>20416668</v>
      </c>
      <c r="H73" s="11"/>
      <c r="I73" s="12"/>
      <c r="J73" s="12"/>
    </row>
    <row r="74" spans="1:10">
      <c r="A74" s="31" t="s">
        <v>88</v>
      </c>
      <c r="B74" s="28"/>
      <c r="C74" s="9"/>
      <c r="D74" s="9">
        <f t="shared" si="13"/>
        <v>90500000</v>
      </c>
      <c r="E74" s="9"/>
      <c r="F74" s="5">
        <f>SUM(E$3:E74)</f>
        <v>70083332</v>
      </c>
      <c r="G74" s="9">
        <f t="shared" si="18"/>
        <v>20416668</v>
      </c>
      <c r="H74" s="11"/>
      <c r="I74" s="12"/>
      <c r="J74" s="12"/>
    </row>
    <row r="75" spans="1:10">
      <c r="A75" s="31" t="s">
        <v>89</v>
      </c>
      <c r="B75" s="28"/>
      <c r="C75" s="9"/>
      <c r="D75" s="9">
        <f t="shared" si="13"/>
        <v>90500000</v>
      </c>
      <c r="E75" s="9"/>
      <c r="F75" s="5">
        <f>SUM(E$3:E75)</f>
        <v>70083332</v>
      </c>
      <c r="G75" s="9">
        <f t="shared" si="18"/>
        <v>20416668</v>
      </c>
      <c r="H75" s="11"/>
      <c r="I75" s="12"/>
      <c r="J75" s="12"/>
    </row>
    <row r="76" spans="1:10">
      <c r="A76" s="31" t="s">
        <v>90</v>
      </c>
      <c r="B76" s="28"/>
      <c r="C76" s="9"/>
      <c r="D76" s="9">
        <f t="shared" si="13"/>
        <v>90500000</v>
      </c>
      <c r="E76" s="9"/>
      <c r="F76" s="5">
        <f>SUM(E$3:E76)</f>
        <v>70083332</v>
      </c>
      <c r="G76" s="9">
        <f t="shared" si="18"/>
        <v>20416668</v>
      </c>
      <c r="H76" s="11"/>
      <c r="I76" s="12"/>
      <c r="J76" s="12"/>
    </row>
    <row r="77" spans="1:10">
      <c r="A77" s="28" t="s">
        <v>91</v>
      </c>
      <c r="B77" s="28"/>
      <c r="C77" s="9"/>
      <c r="D77" s="9">
        <f>63500000+27000000</f>
        <v>90500000</v>
      </c>
      <c r="E77" s="9"/>
      <c r="F77" s="5">
        <f>SUM(E$3:E77)</f>
        <v>70083332</v>
      </c>
      <c r="G77" s="9">
        <f t="shared" si="18"/>
        <v>20416668</v>
      </c>
      <c r="H77" s="11"/>
      <c r="I77" s="12"/>
      <c r="J77" s="12"/>
    </row>
    <row r="78" spans="1:10">
      <c r="A78" s="28" t="s">
        <v>92</v>
      </c>
      <c r="B78" s="28"/>
      <c r="C78" s="9"/>
      <c r="D78" s="9">
        <f>63500000+27000000</f>
        <v>90500000</v>
      </c>
      <c r="E78" s="9"/>
      <c r="F78" s="5">
        <f>SUM(E$3:E78)</f>
        <v>70083332</v>
      </c>
      <c r="G78" s="9">
        <f t="shared" si="18"/>
        <v>20416668</v>
      </c>
      <c r="H78" s="11"/>
      <c r="I78" s="12"/>
      <c r="J78" s="12"/>
    </row>
    <row r="79" spans="1:10">
      <c r="A79" s="28" t="s">
        <v>93</v>
      </c>
      <c r="B79" s="28"/>
      <c r="C79" s="9"/>
      <c r="D79" s="9">
        <f t="shared" ref="D79:D85" si="19">63500000+27000000</f>
        <v>90500000</v>
      </c>
      <c r="E79" s="9"/>
      <c r="F79" s="5">
        <f>SUM(E$3:E79)</f>
        <v>70083332</v>
      </c>
      <c r="G79" s="9">
        <f t="shared" ref="G79:G82" si="20">D79-F79</f>
        <v>20416668</v>
      </c>
      <c r="H79" s="11"/>
      <c r="I79" s="12"/>
      <c r="J79" s="12"/>
    </row>
    <row r="80" spans="1:10">
      <c r="A80" s="28" t="s">
        <v>94</v>
      </c>
      <c r="B80" s="28"/>
      <c r="C80" s="9"/>
      <c r="D80" s="9">
        <f t="shared" si="19"/>
        <v>90500000</v>
      </c>
      <c r="E80" s="9"/>
      <c r="F80" s="5">
        <f>SUM(E$3:E80)</f>
        <v>70083332</v>
      </c>
      <c r="G80" s="9">
        <f t="shared" si="20"/>
        <v>20416668</v>
      </c>
      <c r="H80" s="11"/>
      <c r="I80" s="12"/>
      <c r="J80" s="12"/>
    </row>
    <row r="81" spans="1:10">
      <c r="A81" s="28" t="s">
        <v>95</v>
      </c>
      <c r="B81" s="28"/>
      <c r="C81" s="9"/>
      <c r="D81" s="9">
        <f t="shared" si="19"/>
        <v>90500000</v>
      </c>
      <c r="E81" s="9"/>
      <c r="F81" s="5">
        <f>SUM(E$3:E81)</f>
        <v>70083332</v>
      </c>
      <c r="G81" s="9">
        <f t="shared" si="20"/>
        <v>20416668</v>
      </c>
      <c r="H81" s="11"/>
      <c r="I81" s="12"/>
      <c r="J81" s="12"/>
    </row>
    <row r="82" spans="1:10">
      <c r="A82" s="28" t="s">
        <v>96</v>
      </c>
      <c r="B82" s="28"/>
      <c r="C82" s="9"/>
      <c r="D82" s="9">
        <f t="shared" si="19"/>
        <v>90500000</v>
      </c>
      <c r="E82" s="9"/>
      <c r="F82" s="5">
        <f>SUM(E$3:E82)</f>
        <v>70083332</v>
      </c>
      <c r="G82" s="9">
        <f t="shared" si="20"/>
        <v>20416668</v>
      </c>
      <c r="H82" s="11"/>
      <c r="I82" s="12"/>
      <c r="J82" s="12"/>
    </row>
    <row r="83" spans="1:10">
      <c r="A83" s="28" t="s">
        <v>97</v>
      </c>
      <c r="B83" s="28"/>
      <c r="C83" s="9"/>
      <c r="D83" s="9">
        <f t="shared" si="19"/>
        <v>90500000</v>
      </c>
      <c r="E83" s="9">
        <v>20416666</v>
      </c>
      <c r="F83" s="9">
        <v>90499998</v>
      </c>
      <c r="G83" s="9">
        <v>0</v>
      </c>
      <c r="H83" s="11">
        <v>185945</v>
      </c>
      <c r="I83" s="12"/>
      <c r="J83" s="12" t="s">
        <v>100</v>
      </c>
    </row>
    <row r="84" spans="1:10">
      <c r="A84" s="28" t="s">
        <v>98</v>
      </c>
      <c r="B84" s="28"/>
      <c r="C84" s="9"/>
      <c r="D84" s="9">
        <f t="shared" si="19"/>
        <v>90500000</v>
      </c>
      <c r="E84" s="9"/>
      <c r="F84" s="9"/>
      <c r="G84" s="9">
        <v>0</v>
      </c>
      <c r="H84" s="11"/>
      <c r="I84" s="12"/>
      <c r="J84" s="12"/>
    </row>
    <row r="85" spans="1:10">
      <c r="A85" s="28" t="s">
        <v>99</v>
      </c>
      <c r="B85" s="28"/>
      <c r="C85" s="9"/>
      <c r="D85" s="9">
        <f t="shared" si="19"/>
        <v>90500000</v>
      </c>
      <c r="E85" s="9"/>
      <c r="F85" s="9"/>
      <c r="G85" s="9">
        <v>0</v>
      </c>
      <c r="H85" s="11"/>
      <c r="I85" s="12"/>
      <c r="J85" s="12"/>
    </row>
  </sheetData>
  <mergeCells count="1">
    <mergeCell ref="A1:G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公共債務鐘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asuspro</cp:lastModifiedBy>
  <cp:lastPrinted>2023-01-30T07:06:20Z</cp:lastPrinted>
  <dcterms:created xsi:type="dcterms:W3CDTF">2013-10-15T07:25:12Z</dcterms:created>
  <dcterms:modified xsi:type="dcterms:W3CDTF">2024-03-14T08:03:54Z</dcterms:modified>
</cp:coreProperties>
</file>